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Blog-Money Matters\Blog Posts\4-SENIOR YEAR\RE402-401(k)s, 403(b)s, and IRA's\"/>
    </mc:Choice>
  </mc:AlternateContent>
  <bookViews>
    <workbookView xWindow="0" yWindow="0" windowWidth="7470" windowHeight="5535"/>
  </bookViews>
  <sheets>
    <sheet name="Retirement Savings" sheetId="1" r:id="rId1"/>
  </sheets>
  <definedNames>
    <definedName name="ActualNumberofPayments">'Retirement Savings'!#REF!</definedName>
    <definedName name="CurrentAge">'Retirement Savings'!$D$6</definedName>
    <definedName name="ExtraPayments">'Retirement Savings'!$D$10</definedName>
    <definedName name="InterestRate">'Retirement Savings'!$D$5</definedName>
    <definedName name="LoanAmount">'Retirement Savings'!$D$4</definedName>
    <definedName name="LoanIsGood">('Retirement Savings'!$D$4*'Retirement Savings'!$D$5*'Retirement Savings'!$D$7*'Retirement Savings'!$D$8)&gt;0</definedName>
    <definedName name="LoanPeriod">'Retirement Savings'!$D$7</definedName>
    <definedName name="LoanStartDate">'Retirement Savings'!$D$8</definedName>
    <definedName name="PaymentsPerYear">'Retirement Savings'!#REF!</definedName>
    <definedName name="_xlnm.Print_Titles" localSheetId="0">'Retirement Savings'!$10:$10</definedName>
    <definedName name="RetirementAge">'Retirement Savings'!$D$7</definedName>
    <definedName name="ScheduledNumberOfPayments">'Retirement Savings'!#REF!</definedName>
    <definedName name="ScheduledPayment">'Retirement Savings'!#REF!</definedName>
    <definedName name="ScheduleNumberofPayments">'Retirement Savings'!#REF!</definedName>
    <definedName name="TodaysDate">'Retirement Savings'!$D$8</definedName>
    <definedName name="TotalExtraPayments">'Retirement Savings'!#REF!</definedName>
    <definedName name="TotalInterest">'Retirement Savings'!#REF!</definedName>
  </definedName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1" l="1"/>
  <c r="G11" i="1"/>
  <c r="H11" i="1"/>
  <c r="J11" i="1"/>
  <c r="A11" i="1"/>
  <c r="A12" i="1"/>
  <c r="B11" i="1"/>
  <c r="B12" i="1"/>
  <c r="C12" i="1"/>
  <c r="G12" i="1"/>
  <c r="H12" i="1"/>
  <c r="M12" i="1"/>
  <c r="L12" i="1"/>
  <c r="J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C13" i="1"/>
  <c r="G13" i="1"/>
  <c r="H13" i="1"/>
  <c r="J13" i="1"/>
  <c r="C14" i="1"/>
  <c r="G14" i="1"/>
  <c r="H14" i="1"/>
  <c r="J14" i="1"/>
  <c r="C15" i="1"/>
  <c r="G15" i="1"/>
  <c r="H15" i="1"/>
  <c r="J15" i="1"/>
  <c r="C16" i="1"/>
  <c r="G16" i="1"/>
  <c r="H16" i="1"/>
  <c r="J16" i="1"/>
  <c r="C17" i="1"/>
  <c r="G17" i="1"/>
  <c r="H17" i="1"/>
  <c r="J17" i="1"/>
  <c r="C18" i="1"/>
  <c r="G18" i="1"/>
  <c r="H18" i="1"/>
  <c r="J18" i="1"/>
  <c r="C19" i="1"/>
  <c r="G19" i="1"/>
  <c r="H19" i="1"/>
  <c r="J19" i="1"/>
  <c r="C20" i="1"/>
  <c r="G20" i="1"/>
  <c r="H20" i="1"/>
  <c r="J20" i="1"/>
  <c r="C21" i="1"/>
  <c r="G21" i="1"/>
  <c r="H21" i="1"/>
  <c r="J21" i="1"/>
  <c r="C22" i="1"/>
  <c r="G22" i="1"/>
  <c r="H22" i="1"/>
  <c r="J22" i="1"/>
  <c r="C23" i="1"/>
  <c r="G23" i="1"/>
  <c r="H23" i="1"/>
  <c r="J23" i="1"/>
  <c r="C24" i="1"/>
  <c r="G24" i="1"/>
  <c r="H24" i="1"/>
  <c r="J24" i="1"/>
  <c r="C25" i="1"/>
  <c r="G25" i="1"/>
  <c r="H25" i="1"/>
  <c r="J25" i="1"/>
  <c r="C26" i="1"/>
  <c r="G26" i="1"/>
  <c r="H26" i="1"/>
  <c r="J26" i="1"/>
  <c r="C27" i="1"/>
  <c r="G27" i="1"/>
  <c r="H27" i="1"/>
  <c r="J27" i="1"/>
  <c r="C28" i="1"/>
  <c r="G28" i="1"/>
  <c r="H28" i="1"/>
  <c r="J28" i="1"/>
  <c r="C29" i="1"/>
  <c r="G29" i="1"/>
  <c r="H29" i="1"/>
  <c r="J29" i="1"/>
  <c r="C30" i="1"/>
  <c r="G30" i="1"/>
  <c r="H30" i="1"/>
  <c r="J30" i="1"/>
  <c r="C31" i="1"/>
  <c r="G31" i="1"/>
  <c r="H31" i="1"/>
  <c r="J31" i="1"/>
  <c r="C32" i="1"/>
  <c r="G32" i="1"/>
  <c r="H32" i="1"/>
  <c r="J32" i="1"/>
  <c r="C33" i="1"/>
  <c r="G33" i="1"/>
  <c r="H33" i="1"/>
  <c r="J33" i="1"/>
  <c r="C34" i="1"/>
  <c r="G34" i="1"/>
  <c r="H34" i="1"/>
  <c r="J34" i="1"/>
  <c r="C35" i="1"/>
  <c r="G35" i="1"/>
  <c r="H35" i="1"/>
  <c r="J35" i="1"/>
  <c r="C36" i="1"/>
  <c r="G36" i="1"/>
  <c r="H36" i="1"/>
  <c r="J36" i="1"/>
  <c r="C37" i="1"/>
  <c r="G37" i="1"/>
  <c r="H37" i="1"/>
  <c r="J37" i="1"/>
  <c r="C38" i="1"/>
  <c r="G38" i="1"/>
  <c r="H38" i="1"/>
  <c r="J38" i="1"/>
  <c r="C39" i="1"/>
  <c r="G39" i="1"/>
  <c r="H39" i="1"/>
  <c r="J39" i="1"/>
  <c r="C40" i="1"/>
  <c r="G40" i="1"/>
  <c r="H40" i="1"/>
  <c r="J40" i="1"/>
  <c r="C41" i="1"/>
  <c r="G41" i="1"/>
  <c r="H41" i="1"/>
  <c r="J41" i="1"/>
  <c r="C42" i="1"/>
  <c r="G42" i="1"/>
  <c r="H42" i="1"/>
  <c r="J42" i="1"/>
  <c r="C43" i="1"/>
  <c r="G43" i="1"/>
  <c r="H43" i="1"/>
  <c r="J43" i="1"/>
  <c r="C44" i="1"/>
  <c r="G44" i="1"/>
  <c r="H44" i="1"/>
  <c r="J44" i="1"/>
  <c r="C45" i="1"/>
  <c r="G45" i="1"/>
  <c r="H45" i="1"/>
  <c r="J45" i="1"/>
  <c r="C46" i="1"/>
  <c r="G46" i="1"/>
  <c r="H46" i="1"/>
  <c r="J46" i="1"/>
  <c r="C47" i="1"/>
  <c r="G47" i="1"/>
  <c r="H47" i="1"/>
  <c r="J47" i="1"/>
  <c r="C48" i="1"/>
  <c r="G48" i="1"/>
  <c r="H48" i="1"/>
  <c r="J48" i="1"/>
  <c r="C49" i="1"/>
  <c r="G49" i="1"/>
  <c r="H49" i="1"/>
  <c r="J49" i="1"/>
  <c r="C50" i="1"/>
  <c r="G50" i="1"/>
  <c r="H50" i="1"/>
  <c r="J50" i="1"/>
  <c r="C51" i="1"/>
  <c r="G51" i="1"/>
  <c r="H51" i="1"/>
  <c r="J51" i="1"/>
  <c r="C52" i="1"/>
  <c r="G52" i="1"/>
  <c r="H52" i="1"/>
  <c r="J52" i="1"/>
  <c r="C53" i="1"/>
  <c r="G53" i="1"/>
  <c r="H53" i="1"/>
  <c r="J53" i="1"/>
  <c r="C54" i="1"/>
  <c r="G54" i="1"/>
  <c r="H54" i="1"/>
  <c r="J54" i="1"/>
  <c r="C55" i="1"/>
  <c r="G55" i="1"/>
  <c r="H55" i="1"/>
  <c r="J55" i="1"/>
  <c r="C56" i="1"/>
  <c r="G56" i="1"/>
  <c r="H56" i="1"/>
  <c r="J56" i="1"/>
  <c r="C57" i="1"/>
  <c r="G57" i="1"/>
  <c r="H57" i="1"/>
  <c r="J57" i="1"/>
  <c r="C58" i="1"/>
  <c r="G58" i="1"/>
  <c r="H58" i="1"/>
  <c r="J58" i="1"/>
  <c r="C59" i="1"/>
  <c r="G59" i="1"/>
  <c r="H59" i="1"/>
  <c r="J59" i="1"/>
  <c r="C60" i="1"/>
  <c r="G60" i="1"/>
  <c r="H60" i="1"/>
  <c r="J60" i="1"/>
  <c r="C61" i="1"/>
  <c r="G61" i="1"/>
  <c r="H61" i="1"/>
  <c r="J61" i="1"/>
  <c r="C62" i="1"/>
  <c r="G62" i="1"/>
  <c r="H62" i="1"/>
  <c r="J62" i="1"/>
  <c r="C63" i="1"/>
  <c r="G63" i="1"/>
  <c r="H63" i="1"/>
  <c r="J63" i="1"/>
  <c r="C64" i="1"/>
  <c r="G64" i="1"/>
  <c r="H64" i="1"/>
  <c r="J64" i="1"/>
  <c r="C65" i="1"/>
  <c r="G65" i="1"/>
  <c r="H65" i="1"/>
  <c r="J65" i="1"/>
  <c r="C66" i="1"/>
  <c r="G66" i="1"/>
  <c r="H66" i="1"/>
  <c r="J66" i="1"/>
  <c r="C67" i="1"/>
  <c r="G67" i="1"/>
  <c r="H67" i="1"/>
  <c r="J67" i="1"/>
  <c r="C68" i="1"/>
  <c r="G68" i="1"/>
  <c r="H68" i="1"/>
  <c r="J68" i="1"/>
  <c r="C69" i="1"/>
  <c r="G69" i="1"/>
  <c r="H69" i="1"/>
  <c r="J69" i="1"/>
  <c r="C70" i="1"/>
  <c r="G70" i="1"/>
  <c r="H70" i="1"/>
  <c r="J70" i="1"/>
  <c r="C71" i="1"/>
  <c r="G71" i="1"/>
  <c r="H71" i="1"/>
  <c r="J71" i="1"/>
  <c r="C72" i="1"/>
  <c r="G72" i="1"/>
  <c r="H72" i="1"/>
  <c r="J72" i="1"/>
  <c r="C73" i="1"/>
  <c r="G73" i="1"/>
  <c r="H73" i="1"/>
  <c r="B74" i="1"/>
  <c r="J73" i="1"/>
  <c r="C74" i="1"/>
  <c r="G74" i="1"/>
  <c r="H74" i="1"/>
  <c r="J74" i="1"/>
  <c r="M74" i="1"/>
  <c r="L74" i="1"/>
  <c r="M73" i="1"/>
  <c r="L73" i="1"/>
  <c r="M72" i="1"/>
  <c r="L72" i="1"/>
  <c r="M71" i="1"/>
  <c r="L71" i="1"/>
  <c r="M70" i="1"/>
  <c r="L70" i="1"/>
  <c r="M69" i="1"/>
  <c r="L69" i="1"/>
  <c r="M68" i="1"/>
  <c r="L68" i="1"/>
  <c r="M67" i="1"/>
  <c r="L67" i="1"/>
  <c r="M66" i="1"/>
  <c r="L66" i="1"/>
  <c r="M65" i="1"/>
  <c r="L65" i="1"/>
  <c r="M64" i="1"/>
  <c r="L64" i="1"/>
  <c r="M63" i="1"/>
  <c r="L63" i="1"/>
  <c r="M62" i="1"/>
  <c r="L62" i="1"/>
  <c r="M61" i="1"/>
  <c r="L61" i="1"/>
  <c r="M60" i="1"/>
  <c r="L60" i="1"/>
  <c r="M59" i="1"/>
  <c r="L59" i="1"/>
  <c r="M58" i="1"/>
  <c r="L58" i="1"/>
  <c r="M57" i="1"/>
  <c r="L57" i="1"/>
  <c r="M56" i="1"/>
  <c r="L56" i="1"/>
  <c r="M55" i="1"/>
  <c r="L55" i="1"/>
  <c r="M54" i="1"/>
  <c r="L54" i="1"/>
  <c r="M53" i="1"/>
  <c r="L53" i="1"/>
  <c r="M52" i="1"/>
  <c r="L52" i="1"/>
  <c r="M51" i="1"/>
  <c r="L51" i="1"/>
  <c r="M50" i="1"/>
  <c r="L50" i="1"/>
  <c r="M49" i="1"/>
  <c r="L49" i="1"/>
  <c r="M48" i="1"/>
  <c r="L48" i="1"/>
  <c r="M47" i="1"/>
  <c r="L47" i="1"/>
  <c r="M46" i="1"/>
  <c r="L46" i="1"/>
  <c r="M45" i="1"/>
  <c r="L45" i="1"/>
  <c r="M44" i="1"/>
  <c r="L44" i="1"/>
  <c r="M43" i="1"/>
  <c r="L43" i="1"/>
  <c r="M42" i="1"/>
  <c r="L42" i="1"/>
  <c r="M41" i="1"/>
  <c r="L41" i="1"/>
  <c r="M40" i="1"/>
  <c r="L40" i="1"/>
  <c r="M39" i="1"/>
  <c r="L39" i="1"/>
  <c r="L27" i="1"/>
  <c r="L11" i="1"/>
  <c r="L13" i="1"/>
  <c r="L14" i="1"/>
  <c r="M11" i="1"/>
  <c r="L15" i="1"/>
  <c r="L16" i="1"/>
  <c r="L17" i="1"/>
  <c r="L18" i="1"/>
  <c r="M13" i="1"/>
  <c r="L19" i="1"/>
  <c r="M14" i="1"/>
  <c r="L20" i="1"/>
  <c r="M15" i="1"/>
  <c r="L21" i="1"/>
  <c r="L22" i="1"/>
  <c r="L23" i="1"/>
  <c r="M16" i="1"/>
  <c r="L24" i="1"/>
  <c r="L25" i="1"/>
  <c r="M17" i="1"/>
  <c r="L26" i="1"/>
  <c r="L28" i="1"/>
  <c r="M18" i="1"/>
  <c r="L29" i="1"/>
  <c r="M19" i="1"/>
  <c r="L30" i="1"/>
  <c r="L31" i="1"/>
  <c r="M20" i="1"/>
  <c r="L32" i="1"/>
  <c r="L33" i="1"/>
  <c r="M21" i="1"/>
  <c r="L34" i="1"/>
  <c r="L35" i="1"/>
  <c r="L36" i="1"/>
  <c r="M22" i="1"/>
  <c r="L37" i="1"/>
  <c r="L38" i="1"/>
  <c r="M23" i="1"/>
  <c r="M24" i="1"/>
  <c r="M25" i="1"/>
  <c r="M26" i="1"/>
  <c r="M27" i="1"/>
  <c r="M28" i="1"/>
  <c r="M29" i="1"/>
  <c r="M30" i="1"/>
  <c r="M31" i="1"/>
  <c r="M32" i="1"/>
  <c r="M33" i="1"/>
  <c r="M34" i="1"/>
  <c r="M35" i="1"/>
  <c r="M36" i="1"/>
  <c r="M37" i="1"/>
  <c r="M38" i="1"/>
</calcChain>
</file>

<file path=xl/sharedStrings.xml><?xml version="1.0" encoding="utf-8"?>
<sst xmlns="http://schemas.openxmlformats.org/spreadsheetml/2006/main" count="19" uniqueCount="19">
  <si>
    <t>Beginning
Balance</t>
  </si>
  <si>
    <t>Ending
Balance</t>
  </si>
  <si>
    <t>Current Value of Investments</t>
  </si>
  <si>
    <t>Expected Annual Return</t>
  </si>
  <si>
    <t>Today's Date</t>
  </si>
  <si>
    <t>Year</t>
  </si>
  <si>
    <t>Age</t>
  </si>
  <si>
    <t>Current Age</t>
  </si>
  <si>
    <t>Annual Rate</t>
  </si>
  <si>
    <t>Gain/Loss</t>
  </si>
  <si>
    <t>Cumulative Contributions</t>
  </si>
  <si>
    <t>Cumulative
Gain/Loss</t>
  </si>
  <si>
    <t>INPUTS</t>
  </si>
  <si>
    <t>Annual Contribution</t>
  </si>
  <si>
    <t>Annual Withdrawal</t>
  </si>
  <si>
    <t>INSTRUCTIONS</t>
  </si>
  <si>
    <t>Retirement Savings Calculation</t>
  </si>
  <si>
    <t>Expected Retirement Age</t>
  </si>
  <si>
    <r>
      <t xml:space="preserve">Enter data in yellow highlighted cells only. 
</t>
    </r>
    <r>
      <rPr>
        <sz val="9"/>
        <color theme="0" tint="-0.499984740745262"/>
        <rFont val="Calibri"/>
        <family val="2"/>
        <scheme val="minor"/>
      </rPr>
      <t>This spreadsheet assumes end of year contributions.  
First, enter contributions until the expected retirement age.  Then add in distributions starting at retirement age (based on the previous class calculation RE401).  Retirement distributions should increase with inflation.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</si>
</sst>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yyyy"/>
  </numFmts>
  <fonts count="7" x14ac:knownFonts="1">
    <font>
      <sz val="11"/>
      <color theme="1"/>
      <name val="Calibri"/>
      <family val="2"/>
      <scheme val="minor"/>
    </font>
    <font>
      <b/>
      <sz val="11"/>
      <color theme="0"/>
      <name val="Calibri Light"/>
      <family val="2"/>
      <scheme val="major"/>
    </font>
    <font>
      <sz val="11"/>
      <color theme="1"/>
      <name val="Calibri Light"/>
      <family val="2"/>
      <scheme val="major"/>
    </font>
    <font>
      <b/>
      <sz val="11"/>
      <color theme="1"/>
      <name val="Calibri"/>
      <family val="2"/>
      <scheme val="minor"/>
    </font>
    <font>
      <b/>
      <sz val="18"/>
      <color theme="0"/>
      <name val="Calibri"/>
      <family val="2"/>
      <scheme val="minor"/>
    </font>
    <font>
      <sz val="11"/>
      <color theme="0" tint="-0.499984740745262"/>
      <name val="Calibri"/>
      <family val="2"/>
      <scheme val="minor"/>
    </font>
    <font>
      <sz val="9"/>
      <color theme="0" tint="-0.499984740745262"/>
      <name val="Calibri"/>
      <family val="2"/>
      <scheme val="minor"/>
    </font>
  </fonts>
  <fills count="5">
    <fill>
      <patternFill patternType="none"/>
    </fill>
    <fill>
      <patternFill patternType="gray125"/>
    </fill>
    <fill>
      <patternFill patternType="solid">
        <fgColor rgb="FFFFFFCC"/>
        <bgColor indexed="64"/>
      </patternFill>
    </fill>
    <fill>
      <patternFill patternType="solid">
        <fgColor theme="8" tint="-0.499984740745262"/>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4" xfId="0" applyBorder="1"/>
    <xf numFmtId="0" fontId="0" fillId="0" borderId="6" xfId="0" applyBorder="1"/>
    <xf numFmtId="10" fontId="0" fillId="2" borderId="5" xfId="0" applyNumberFormat="1" applyFill="1" applyBorder="1"/>
    <xf numFmtId="14" fontId="0" fillId="2" borderId="8" xfId="0" applyNumberFormat="1" applyFill="1" applyBorder="1"/>
    <xf numFmtId="164" fontId="0" fillId="0" borderId="0" xfId="0" applyNumberFormat="1"/>
    <xf numFmtId="39" fontId="0" fillId="0" borderId="0" xfId="0" applyNumberFormat="1"/>
    <xf numFmtId="39" fontId="0" fillId="0" borderId="2" xfId="0" applyNumberFormat="1" applyBorder="1"/>
    <xf numFmtId="39" fontId="0" fillId="0" borderId="0" xfId="0" applyNumberFormat="1" applyBorder="1"/>
    <xf numFmtId="39" fontId="0" fillId="0" borderId="7" xfId="0" applyNumberFormat="1" applyBorder="1"/>
    <xf numFmtId="39" fontId="0" fillId="2" borderId="3" xfId="0" applyNumberFormat="1" applyFill="1" applyBorder="1"/>
    <xf numFmtId="37" fontId="0" fillId="2" borderId="5" xfId="0" applyNumberFormat="1" applyFill="1" applyBorder="1"/>
    <xf numFmtId="39" fontId="0" fillId="0" borderId="0" xfId="0" applyNumberFormat="1" applyFill="1" applyBorder="1"/>
    <xf numFmtId="39" fontId="2" fillId="0" borderId="0" xfId="0" applyNumberFormat="1" applyFont="1" applyFill="1" applyBorder="1"/>
    <xf numFmtId="0" fontId="2" fillId="0" borderId="0" xfId="0" applyFont="1" applyFill="1" applyBorder="1" applyAlignment="1">
      <alignment horizontal="center"/>
    </xf>
    <xf numFmtId="39" fontId="2" fillId="0" borderId="0" xfId="0" applyNumberFormat="1" applyFont="1" applyFill="1" applyBorder="1" applyAlignment="1">
      <alignment horizontal="right"/>
    </xf>
    <xf numFmtId="0" fontId="1" fillId="3" borderId="0" xfId="0" applyFont="1" applyFill="1" applyAlignment="1">
      <alignment horizontal="center" vertical="center" wrapText="1"/>
    </xf>
    <xf numFmtId="39" fontId="1" fillId="3" borderId="0" xfId="0" applyNumberFormat="1" applyFont="1" applyFill="1" applyAlignment="1">
      <alignment horizontal="center" vertical="center" wrapText="1"/>
    </xf>
    <xf numFmtId="39" fontId="1" fillId="3" borderId="0" xfId="0" applyNumberFormat="1" applyFont="1" applyFill="1" applyAlignment="1">
      <alignment horizontal="center" vertical="center"/>
    </xf>
    <xf numFmtId="165" fontId="2" fillId="0" borderId="0" xfId="0" applyNumberFormat="1" applyFont="1" applyFill="1" applyBorder="1" applyAlignment="1">
      <alignment horizontal="center"/>
    </xf>
    <xf numFmtId="39" fontId="2" fillId="2" borderId="0" xfId="0" applyNumberFormat="1" applyFont="1" applyFill="1" applyBorder="1" applyAlignment="1">
      <alignment horizontal="right"/>
    </xf>
    <xf numFmtId="10" fontId="2" fillId="0" borderId="0" xfId="0" applyNumberFormat="1" applyFont="1" applyFill="1" applyBorder="1"/>
    <xf numFmtId="37" fontId="0" fillId="0" borderId="0" xfId="0" applyNumberFormat="1" applyFill="1" applyBorder="1"/>
    <xf numFmtId="0" fontId="3" fillId="0" borderId="0" xfId="0" applyFont="1" applyFill="1" applyBorder="1" applyAlignment="1">
      <alignment horizontal="center"/>
    </xf>
    <xf numFmtId="10" fontId="0" fillId="0" borderId="0" xfId="0" applyNumberFormat="1" applyFill="1" applyBorder="1"/>
    <xf numFmtId="14" fontId="0" fillId="0" borderId="0" xfId="0" applyNumberFormat="1" applyFill="1" applyBorder="1"/>
    <xf numFmtId="39" fontId="5" fillId="0" borderId="1" xfId="0" applyNumberFormat="1" applyFont="1" applyBorder="1" applyAlignment="1">
      <alignment horizontal="center" vertical="top" wrapText="1"/>
    </xf>
    <xf numFmtId="39" fontId="5" fillId="0" borderId="2" xfId="0" applyNumberFormat="1" applyFont="1" applyBorder="1" applyAlignment="1">
      <alignment horizontal="center" vertical="top"/>
    </xf>
    <xf numFmtId="39" fontId="5" fillId="0" borderId="3" xfId="0" applyNumberFormat="1" applyFont="1" applyBorder="1" applyAlignment="1">
      <alignment horizontal="center" vertical="top"/>
    </xf>
    <xf numFmtId="39" fontId="5" fillId="0" borderId="4" xfId="0" applyNumberFormat="1" applyFont="1" applyBorder="1" applyAlignment="1">
      <alignment horizontal="center" vertical="top"/>
    </xf>
    <xf numFmtId="39" fontId="5" fillId="0" borderId="0" xfId="0" applyNumberFormat="1" applyFont="1" applyBorder="1" applyAlignment="1">
      <alignment horizontal="center" vertical="top"/>
    </xf>
    <xf numFmtId="39" fontId="5" fillId="0" borderId="5" xfId="0" applyNumberFormat="1" applyFont="1" applyBorder="1" applyAlignment="1">
      <alignment horizontal="center" vertical="top"/>
    </xf>
    <xf numFmtId="39" fontId="5" fillId="0" borderId="6" xfId="0" applyNumberFormat="1" applyFont="1" applyBorder="1" applyAlignment="1">
      <alignment horizontal="center" vertical="top"/>
    </xf>
    <xf numFmtId="39" fontId="5" fillId="0" borderId="7" xfId="0" applyNumberFormat="1" applyFont="1" applyBorder="1" applyAlignment="1">
      <alignment horizontal="center" vertical="top"/>
    </xf>
    <xf numFmtId="39" fontId="5" fillId="0" borderId="8" xfId="0" applyNumberFormat="1" applyFont="1" applyBorder="1" applyAlignment="1">
      <alignment horizontal="center" vertical="top"/>
    </xf>
    <xf numFmtId="0" fontId="4" fillId="3" borderId="0" xfId="0" applyFont="1" applyFill="1" applyAlignment="1">
      <alignment horizontal="center"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39" fontId="3" fillId="4" borderId="9" xfId="0" applyNumberFormat="1" applyFont="1" applyFill="1" applyBorder="1" applyAlignment="1">
      <alignment horizontal="center"/>
    </xf>
    <xf numFmtId="39" fontId="3" fillId="4" borderId="10" xfId="0" applyNumberFormat="1" applyFont="1" applyFill="1" applyBorder="1" applyAlignment="1">
      <alignment horizontal="center"/>
    </xf>
    <xf numFmtId="39" fontId="3" fillId="4" borderId="1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847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tabSelected="1" workbookViewId="0">
      <selection activeCell="J11" sqref="J11"/>
    </sheetView>
  </sheetViews>
  <sheetFormatPr defaultRowHeight="15" x14ac:dyDescent="0.25"/>
  <cols>
    <col min="1" max="1" width="9.42578125" style="1" customWidth="1"/>
    <col min="2" max="2" width="10.5703125" customWidth="1"/>
    <col min="3" max="3" width="15.85546875" style="9" customWidth="1"/>
    <col min="4" max="4" width="14.140625" style="9" customWidth="1"/>
    <col min="5" max="5" width="3.28515625" style="9" customWidth="1"/>
    <col min="6" max="6" width="14.140625" style="9" customWidth="1"/>
    <col min="7" max="7" width="13.28515625" style="9" customWidth="1"/>
    <col min="8" max="8" width="14.85546875" style="9" customWidth="1"/>
    <col min="9" max="9" width="3.28515625" style="9" customWidth="1"/>
    <col min="10" max="10" width="14.85546875" style="9" customWidth="1"/>
    <col min="11" max="11" width="3.140625" style="9" customWidth="1"/>
    <col min="12" max="12" width="15" style="9" customWidth="1"/>
    <col min="13" max="13" width="14.85546875" style="9" customWidth="1"/>
    <col min="14" max="14" width="10.140625" bestFit="1" customWidth="1"/>
  </cols>
  <sheetData>
    <row r="1" spans="1:14" ht="23.25" x14ac:dyDescent="0.25">
      <c r="A1" s="38" t="s">
        <v>16</v>
      </c>
      <c r="B1" s="38"/>
      <c r="C1" s="38"/>
      <c r="D1" s="38"/>
      <c r="E1" s="38"/>
      <c r="F1" s="38"/>
      <c r="G1" s="38"/>
      <c r="H1" s="38"/>
      <c r="I1" s="38"/>
      <c r="J1" s="38"/>
      <c r="K1" s="38"/>
      <c r="L1" s="38"/>
      <c r="M1" s="38"/>
    </row>
    <row r="3" spans="1:14" x14ac:dyDescent="0.25">
      <c r="B3" s="39" t="s">
        <v>12</v>
      </c>
      <c r="C3" s="40"/>
      <c r="D3" s="41"/>
      <c r="E3" s="26"/>
      <c r="F3" s="42" t="s">
        <v>15</v>
      </c>
      <c r="G3" s="43"/>
      <c r="H3" s="43"/>
      <c r="I3" s="44"/>
      <c r="J3"/>
      <c r="K3"/>
      <c r="L3"/>
      <c r="M3"/>
    </row>
    <row r="4" spans="1:14" x14ac:dyDescent="0.25">
      <c r="B4" s="3" t="s">
        <v>2</v>
      </c>
      <c r="C4" s="10"/>
      <c r="D4" s="13">
        <v>0</v>
      </c>
      <c r="E4" s="15"/>
      <c r="F4" s="29" t="s">
        <v>18</v>
      </c>
      <c r="G4" s="30"/>
      <c r="H4" s="30"/>
      <c r="I4" s="31"/>
      <c r="J4"/>
      <c r="K4"/>
      <c r="L4"/>
      <c r="M4"/>
    </row>
    <row r="5" spans="1:14" x14ac:dyDescent="0.25">
      <c r="B5" s="4" t="s">
        <v>3</v>
      </c>
      <c r="C5" s="11"/>
      <c r="D5" s="6">
        <v>7.0000000000000007E-2</v>
      </c>
      <c r="E5" s="27"/>
      <c r="F5" s="32"/>
      <c r="G5" s="33"/>
      <c r="H5" s="33"/>
      <c r="I5" s="34"/>
      <c r="J5"/>
      <c r="K5"/>
      <c r="L5"/>
      <c r="M5"/>
    </row>
    <row r="6" spans="1:14" x14ac:dyDescent="0.25">
      <c r="B6" s="4" t="s">
        <v>7</v>
      </c>
      <c r="C6" s="11"/>
      <c r="D6" s="14">
        <v>30</v>
      </c>
      <c r="E6" s="25"/>
      <c r="F6" s="32"/>
      <c r="G6" s="33"/>
      <c r="H6" s="33"/>
      <c r="I6" s="34"/>
      <c r="J6"/>
      <c r="K6"/>
      <c r="L6"/>
      <c r="M6"/>
    </row>
    <row r="7" spans="1:14" x14ac:dyDescent="0.25">
      <c r="B7" s="4" t="s">
        <v>17</v>
      </c>
      <c r="C7" s="11"/>
      <c r="D7" s="14">
        <v>65</v>
      </c>
      <c r="E7" s="25"/>
      <c r="F7" s="32"/>
      <c r="G7" s="33"/>
      <c r="H7" s="33"/>
      <c r="I7" s="34"/>
      <c r="J7"/>
      <c r="K7"/>
      <c r="L7"/>
      <c r="M7"/>
    </row>
    <row r="8" spans="1:14" x14ac:dyDescent="0.25">
      <c r="B8" s="5" t="s">
        <v>4</v>
      </c>
      <c r="C8" s="12"/>
      <c r="D8" s="7">
        <v>42736</v>
      </c>
      <c r="E8" s="28"/>
      <c r="F8" s="35"/>
      <c r="G8" s="36"/>
      <c r="H8" s="36"/>
      <c r="I8" s="37"/>
      <c r="J8"/>
      <c r="K8"/>
      <c r="L8"/>
      <c r="M8"/>
    </row>
    <row r="10" spans="1:14" s="2" customFormat="1" ht="30.75" customHeight="1" x14ac:dyDescent="0.25">
      <c r="A10" s="19" t="s">
        <v>6</v>
      </c>
      <c r="B10" s="19" t="s">
        <v>5</v>
      </c>
      <c r="C10" s="20" t="s">
        <v>0</v>
      </c>
      <c r="D10" s="20" t="s">
        <v>13</v>
      </c>
      <c r="E10" s="20"/>
      <c r="F10" s="20" t="s">
        <v>14</v>
      </c>
      <c r="G10" s="21" t="s">
        <v>8</v>
      </c>
      <c r="H10" s="21" t="s">
        <v>9</v>
      </c>
      <c r="I10" s="21"/>
      <c r="J10" s="20" t="s">
        <v>1</v>
      </c>
      <c r="K10" s="20"/>
      <c r="L10" s="20" t="s">
        <v>10</v>
      </c>
      <c r="M10" s="20" t="s">
        <v>11</v>
      </c>
    </row>
    <row r="11" spans="1:14" x14ac:dyDescent="0.25">
      <c r="A11" s="17">
        <f>IF(IF(InterestRate*(RetirementAge-CurrentAge)&gt;0,CurrentAge,0),CurrentAge,"")</f>
        <v>30</v>
      </c>
      <c r="B11" s="22">
        <f>IF(A11&lt;&gt;"",DATE(YEAR(TodaysDate),MONTH(TodaysDate),DAY(TodaysDate)),"")</f>
        <v>42736</v>
      </c>
      <c r="C11" s="18">
        <f>IF(IF(InterestRate*LoanStartDate*LoanPeriod&gt;0,1,0),LoanAmount,"")</f>
        <v>0</v>
      </c>
      <c r="D11" s="23">
        <v>0</v>
      </c>
      <c r="E11" s="23"/>
      <c r="F11" s="23">
        <v>0</v>
      </c>
      <c r="G11" s="24">
        <f t="shared" ref="G11:G74" si="0">InterestRate</f>
        <v>7.0000000000000007E-2</v>
      </c>
      <c r="H11" s="16">
        <f>(C11)*G11</f>
        <v>0</v>
      </c>
      <c r="I11" s="16"/>
      <c r="J11" s="16">
        <f>SUM(C11:F11)+H11</f>
        <v>0</v>
      </c>
      <c r="K11" s="16"/>
      <c r="L11" s="16">
        <f>(IF(A11&lt;&gt;"",SUM(D$11:$D11),""))</f>
        <v>0</v>
      </c>
      <c r="M11" s="16">
        <f>(IF(A11&lt;&gt;"",SUM($H$11:H11),""))</f>
        <v>0</v>
      </c>
      <c r="N11" s="8"/>
    </row>
    <row r="12" spans="1:14" x14ac:dyDescent="0.25">
      <c r="A12" s="17">
        <f>A11+1</f>
        <v>31</v>
      </c>
      <c r="B12" s="22">
        <f>IF(A12&lt;&gt;"",B11+365,"")</f>
        <v>43101</v>
      </c>
      <c r="C12" s="18">
        <f>IF(B12&lt;&gt;"",J11,"")</f>
        <v>0</v>
      </c>
      <c r="D12" s="23">
        <v>0</v>
      </c>
      <c r="E12" s="23"/>
      <c r="F12" s="23">
        <v>0</v>
      </c>
      <c r="G12" s="24">
        <f t="shared" si="0"/>
        <v>7.0000000000000007E-2</v>
      </c>
      <c r="H12" s="16">
        <f>(C12)*G12</f>
        <v>0</v>
      </c>
      <c r="I12" s="16"/>
      <c r="J12" s="16">
        <f>SUM(C12:F12)+H12</f>
        <v>0</v>
      </c>
      <c r="K12" s="16"/>
      <c r="L12" s="16">
        <f>(IF(A12&lt;&gt;"",SUM(D$11:$D12),""))</f>
        <v>0</v>
      </c>
      <c r="M12" s="16">
        <f>(IF(A12&lt;&gt;"",SUM($H$11:H12),""))</f>
        <v>0</v>
      </c>
    </row>
    <row r="13" spans="1:14" x14ac:dyDescent="0.25">
      <c r="A13" s="17">
        <f t="shared" ref="A13:A74" si="1">A12+1</f>
        <v>32</v>
      </c>
      <c r="B13" s="22">
        <f t="shared" ref="B13:B38" si="2">IF(A13&lt;&gt;"",B12+365,"")</f>
        <v>43466</v>
      </c>
      <c r="C13" s="18">
        <f t="shared" ref="C13:C26" si="3">IF(B13&lt;&gt;"",J12,"")</f>
        <v>0</v>
      </c>
      <c r="D13" s="23">
        <v>0</v>
      </c>
      <c r="E13" s="23"/>
      <c r="F13" s="23">
        <v>0</v>
      </c>
      <c r="G13" s="24">
        <f t="shared" si="0"/>
        <v>7.0000000000000007E-2</v>
      </c>
      <c r="H13" s="16">
        <f t="shared" ref="H13:H38" si="4">(C13)*G13</f>
        <v>0</v>
      </c>
      <c r="I13" s="16"/>
      <c r="J13" s="16">
        <f t="shared" ref="J13:J38" si="5">SUM(C13:F13)+H13</f>
        <v>0</v>
      </c>
      <c r="K13" s="16"/>
      <c r="L13" s="16">
        <f>(IF(A13&lt;&gt;"",SUM(D$11:$D13),""))</f>
        <v>0</v>
      </c>
      <c r="M13" s="16">
        <f>(IF(A13&lt;&gt;"",SUM($H$11:H13),""))</f>
        <v>0</v>
      </c>
    </row>
    <row r="14" spans="1:14" x14ac:dyDescent="0.25">
      <c r="A14" s="17">
        <f t="shared" si="1"/>
        <v>33</v>
      </c>
      <c r="B14" s="22">
        <f t="shared" si="2"/>
        <v>43831</v>
      </c>
      <c r="C14" s="18">
        <f t="shared" si="3"/>
        <v>0</v>
      </c>
      <c r="D14" s="23">
        <v>0</v>
      </c>
      <c r="E14" s="23"/>
      <c r="F14" s="23">
        <v>0</v>
      </c>
      <c r="G14" s="24">
        <f t="shared" si="0"/>
        <v>7.0000000000000007E-2</v>
      </c>
      <c r="H14" s="16">
        <f t="shared" si="4"/>
        <v>0</v>
      </c>
      <c r="I14" s="16"/>
      <c r="J14" s="16">
        <f t="shared" si="5"/>
        <v>0</v>
      </c>
      <c r="K14" s="16"/>
      <c r="L14" s="16">
        <f>(IF(A14&lt;&gt;"",SUM(D$11:$D14),""))</f>
        <v>0</v>
      </c>
      <c r="M14" s="16">
        <f>(IF(A14&lt;&gt;"",SUM($H$11:H14),""))</f>
        <v>0</v>
      </c>
    </row>
    <row r="15" spans="1:14" x14ac:dyDescent="0.25">
      <c r="A15" s="17">
        <f t="shared" si="1"/>
        <v>34</v>
      </c>
      <c r="B15" s="22">
        <f t="shared" si="2"/>
        <v>44196</v>
      </c>
      <c r="C15" s="18">
        <f t="shared" si="3"/>
        <v>0</v>
      </c>
      <c r="D15" s="23">
        <v>0</v>
      </c>
      <c r="E15" s="23"/>
      <c r="F15" s="23">
        <v>0</v>
      </c>
      <c r="G15" s="24">
        <f t="shared" si="0"/>
        <v>7.0000000000000007E-2</v>
      </c>
      <c r="H15" s="16">
        <f t="shared" si="4"/>
        <v>0</v>
      </c>
      <c r="I15" s="16"/>
      <c r="J15" s="16">
        <f>SUM(C15:F15)+H15</f>
        <v>0</v>
      </c>
      <c r="K15" s="16"/>
      <c r="L15" s="16">
        <f>(IF(A15&lt;&gt;"",SUM(D$11:$D15),""))</f>
        <v>0</v>
      </c>
      <c r="M15" s="16">
        <f>(IF(A15&lt;&gt;"",SUM($H$11:H15),""))</f>
        <v>0</v>
      </c>
    </row>
    <row r="16" spans="1:14" x14ac:dyDescent="0.25">
      <c r="A16" s="17">
        <f t="shared" si="1"/>
        <v>35</v>
      </c>
      <c r="B16" s="22">
        <f t="shared" si="2"/>
        <v>44561</v>
      </c>
      <c r="C16" s="18">
        <f t="shared" si="3"/>
        <v>0</v>
      </c>
      <c r="D16" s="23">
        <v>0</v>
      </c>
      <c r="E16" s="23"/>
      <c r="F16" s="23">
        <v>0</v>
      </c>
      <c r="G16" s="24">
        <f t="shared" si="0"/>
        <v>7.0000000000000007E-2</v>
      </c>
      <c r="H16" s="16">
        <f t="shared" si="4"/>
        <v>0</v>
      </c>
      <c r="I16" s="16"/>
      <c r="J16" s="16">
        <f t="shared" si="5"/>
        <v>0</v>
      </c>
      <c r="K16" s="16"/>
      <c r="L16" s="16">
        <f>(IF(A16&lt;&gt;"",SUM(D$11:$D16),""))</f>
        <v>0</v>
      </c>
      <c r="M16" s="16">
        <f>(IF(A16&lt;&gt;"",SUM($H$11:H16),""))</f>
        <v>0</v>
      </c>
    </row>
    <row r="17" spans="1:13" x14ac:dyDescent="0.25">
      <c r="A17" s="17">
        <f t="shared" si="1"/>
        <v>36</v>
      </c>
      <c r="B17" s="22">
        <f t="shared" si="2"/>
        <v>44926</v>
      </c>
      <c r="C17" s="18">
        <f t="shared" si="3"/>
        <v>0</v>
      </c>
      <c r="D17" s="23">
        <v>0</v>
      </c>
      <c r="E17" s="23"/>
      <c r="F17" s="23">
        <v>0</v>
      </c>
      <c r="G17" s="24">
        <f t="shared" si="0"/>
        <v>7.0000000000000007E-2</v>
      </c>
      <c r="H17" s="16">
        <f t="shared" si="4"/>
        <v>0</v>
      </c>
      <c r="I17" s="16"/>
      <c r="J17" s="16">
        <f t="shared" si="5"/>
        <v>0</v>
      </c>
      <c r="K17" s="16"/>
      <c r="L17" s="16">
        <f>(IF(A17&lt;&gt;"",SUM(D$11:$D17),""))</f>
        <v>0</v>
      </c>
      <c r="M17" s="16">
        <f>(IF(A17&lt;&gt;"",SUM($H$11:H17),""))</f>
        <v>0</v>
      </c>
    </row>
    <row r="18" spans="1:13" x14ac:dyDescent="0.25">
      <c r="A18" s="17">
        <f t="shared" si="1"/>
        <v>37</v>
      </c>
      <c r="B18" s="22">
        <f t="shared" si="2"/>
        <v>45291</v>
      </c>
      <c r="C18" s="18">
        <f t="shared" si="3"/>
        <v>0</v>
      </c>
      <c r="D18" s="23">
        <v>0</v>
      </c>
      <c r="E18" s="23"/>
      <c r="F18" s="23">
        <v>0</v>
      </c>
      <c r="G18" s="24">
        <f t="shared" si="0"/>
        <v>7.0000000000000007E-2</v>
      </c>
      <c r="H18" s="16">
        <f t="shared" si="4"/>
        <v>0</v>
      </c>
      <c r="I18" s="16"/>
      <c r="J18" s="16">
        <f t="shared" si="5"/>
        <v>0</v>
      </c>
      <c r="K18" s="16"/>
      <c r="L18" s="16">
        <f>(IF(A18&lt;&gt;"",SUM(D$11:$D18),""))</f>
        <v>0</v>
      </c>
      <c r="M18" s="16">
        <f>(IF(A18&lt;&gt;"",SUM($H$11:H18),""))</f>
        <v>0</v>
      </c>
    </row>
    <row r="19" spans="1:13" x14ac:dyDescent="0.25">
      <c r="A19" s="17">
        <f t="shared" si="1"/>
        <v>38</v>
      </c>
      <c r="B19" s="22">
        <f t="shared" si="2"/>
        <v>45656</v>
      </c>
      <c r="C19" s="18">
        <f t="shared" si="3"/>
        <v>0</v>
      </c>
      <c r="D19" s="23">
        <v>0</v>
      </c>
      <c r="E19" s="23"/>
      <c r="F19" s="23">
        <v>0</v>
      </c>
      <c r="G19" s="24">
        <f t="shared" si="0"/>
        <v>7.0000000000000007E-2</v>
      </c>
      <c r="H19" s="16">
        <f t="shared" si="4"/>
        <v>0</v>
      </c>
      <c r="I19" s="16"/>
      <c r="J19" s="16">
        <f t="shared" si="5"/>
        <v>0</v>
      </c>
      <c r="K19" s="16"/>
      <c r="L19" s="16">
        <f>(IF(A19&lt;&gt;"",SUM(D$11:$D19),""))</f>
        <v>0</v>
      </c>
      <c r="M19" s="16">
        <f>(IF(A19&lt;&gt;"",SUM($H$11:H19),""))</f>
        <v>0</v>
      </c>
    </row>
    <row r="20" spans="1:13" x14ac:dyDescent="0.25">
      <c r="A20" s="17">
        <f t="shared" si="1"/>
        <v>39</v>
      </c>
      <c r="B20" s="22">
        <f t="shared" si="2"/>
        <v>46021</v>
      </c>
      <c r="C20" s="18">
        <f t="shared" si="3"/>
        <v>0</v>
      </c>
      <c r="D20" s="23">
        <v>0</v>
      </c>
      <c r="E20" s="23"/>
      <c r="F20" s="23">
        <v>0</v>
      </c>
      <c r="G20" s="24">
        <f t="shared" si="0"/>
        <v>7.0000000000000007E-2</v>
      </c>
      <c r="H20" s="16">
        <f t="shared" si="4"/>
        <v>0</v>
      </c>
      <c r="I20" s="16"/>
      <c r="J20" s="16">
        <f t="shared" si="5"/>
        <v>0</v>
      </c>
      <c r="K20" s="16"/>
      <c r="L20" s="16">
        <f>(IF(A20&lt;&gt;"",SUM(D$11:$D20),""))</f>
        <v>0</v>
      </c>
      <c r="M20" s="16">
        <f>(IF(A20&lt;&gt;"",SUM($H$11:H20),""))</f>
        <v>0</v>
      </c>
    </row>
    <row r="21" spans="1:13" x14ac:dyDescent="0.25">
      <c r="A21" s="17">
        <f t="shared" si="1"/>
        <v>40</v>
      </c>
      <c r="B21" s="22">
        <f t="shared" si="2"/>
        <v>46386</v>
      </c>
      <c r="C21" s="18">
        <f t="shared" si="3"/>
        <v>0</v>
      </c>
      <c r="D21" s="23">
        <v>0</v>
      </c>
      <c r="E21" s="23"/>
      <c r="F21" s="23">
        <v>0</v>
      </c>
      <c r="G21" s="24">
        <f t="shared" si="0"/>
        <v>7.0000000000000007E-2</v>
      </c>
      <c r="H21" s="16">
        <f t="shared" si="4"/>
        <v>0</v>
      </c>
      <c r="I21" s="16"/>
      <c r="J21" s="16">
        <f t="shared" si="5"/>
        <v>0</v>
      </c>
      <c r="K21" s="16"/>
      <c r="L21" s="16">
        <f>(IF(A21&lt;&gt;"",SUM(D$11:$D21),""))</f>
        <v>0</v>
      </c>
      <c r="M21" s="16">
        <f>(IF(A21&lt;&gt;"",SUM($H$11:H21),""))</f>
        <v>0</v>
      </c>
    </row>
    <row r="22" spans="1:13" x14ac:dyDescent="0.25">
      <c r="A22" s="17">
        <f t="shared" si="1"/>
        <v>41</v>
      </c>
      <c r="B22" s="22">
        <f t="shared" si="2"/>
        <v>46751</v>
      </c>
      <c r="C22" s="18">
        <f t="shared" si="3"/>
        <v>0</v>
      </c>
      <c r="D22" s="23">
        <v>0</v>
      </c>
      <c r="E22" s="23"/>
      <c r="F22" s="23">
        <v>0</v>
      </c>
      <c r="G22" s="24">
        <f t="shared" si="0"/>
        <v>7.0000000000000007E-2</v>
      </c>
      <c r="H22" s="16">
        <f t="shared" si="4"/>
        <v>0</v>
      </c>
      <c r="I22" s="16"/>
      <c r="J22" s="16">
        <f t="shared" si="5"/>
        <v>0</v>
      </c>
      <c r="K22" s="16"/>
      <c r="L22" s="16">
        <f>(IF(A22&lt;&gt;"",SUM(D$11:$D22),""))</f>
        <v>0</v>
      </c>
      <c r="M22" s="16">
        <f>(IF(A22&lt;&gt;"",SUM($H$11:H22),""))</f>
        <v>0</v>
      </c>
    </row>
    <row r="23" spans="1:13" x14ac:dyDescent="0.25">
      <c r="A23" s="17">
        <f t="shared" si="1"/>
        <v>42</v>
      </c>
      <c r="B23" s="22">
        <f t="shared" si="2"/>
        <v>47116</v>
      </c>
      <c r="C23" s="18">
        <f t="shared" si="3"/>
        <v>0</v>
      </c>
      <c r="D23" s="23">
        <v>0</v>
      </c>
      <c r="E23" s="23"/>
      <c r="F23" s="23">
        <v>0</v>
      </c>
      <c r="G23" s="24">
        <f t="shared" si="0"/>
        <v>7.0000000000000007E-2</v>
      </c>
      <c r="H23" s="16">
        <f t="shared" si="4"/>
        <v>0</v>
      </c>
      <c r="I23" s="16"/>
      <c r="J23" s="16">
        <f t="shared" si="5"/>
        <v>0</v>
      </c>
      <c r="K23" s="16"/>
      <c r="L23" s="16">
        <f>(IF(A23&lt;&gt;"",SUM(D$11:$D23),""))</f>
        <v>0</v>
      </c>
      <c r="M23" s="16">
        <f>(IF(A23&lt;&gt;"",SUM($H$11:H23),""))</f>
        <v>0</v>
      </c>
    </row>
    <row r="24" spans="1:13" x14ac:dyDescent="0.25">
      <c r="A24" s="17">
        <f t="shared" si="1"/>
        <v>43</v>
      </c>
      <c r="B24" s="22">
        <f t="shared" si="2"/>
        <v>47481</v>
      </c>
      <c r="C24" s="18">
        <f t="shared" si="3"/>
        <v>0</v>
      </c>
      <c r="D24" s="23">
        <v>0</v>
      </c>
      <c r="E24" s="23"/>
      <c r="F24" s="23">
        <v>0</v>
      </c>
      <c r="G24" s="24">
        <f t="shared" si="0"/>
        <v>7.0000000000000007E-2</v>
      </c>
      <c r="H24" s="16">
        <f t="shared" si="4"/>
        <v>0</v>
      </c>
      <c r="I24" s="16"/>
      <c r="J24" s="16">
        <f t="shared" si="5"/>
        <v>0</v>
      </c>
      <c r="K24" s="16"/>
      <c r="L24" s="16">
        <f>(IF(A24&lt;&gt;"",SUM(D$11:$D24),""))</f>
        <v>0</v>
      </c>
      <c r="M24" s="16">
        <f>(IF(A24&lt;&gt;"",SUM($H$11:H24),""))</f>
        <v>0</v>
      </c>
    </row>
    <row r="25" spans="1:13" x14ac:dyDescent="0.25">
      <c r="A25" s="17">
        <f t="shared" si="1"/>
        <v>44</v>
      </c>
      <c r="B25" s="22">
        <f t="shared" si="2"/>
        <v>47846</v>
      </c>
      <c r="C25" s="18">
        <f t="shared" si="3"/>
        <v>0</v>
      </c>
      <c r="D25" s="23">
        <v>0</v>
      </c>
      <c r="E25" s="23"/>
      <c r="F25" s="23">
        <v>0</v>
      </c>
      <c r="G25" s="24">
        <f t="shared" si="0"/>
        <v>7.0000000000000007E-2</v>
      </c>
      <c r="H25" s="16">
        <f t="shared" si="4"/>
        <v>0</v>
      </c>
      <c r="I25" s="16"/>
      <c r="J25" s="16">
        <f t="shared" si="5"/>
        <v>0</v>
      </c>
      <c r="K25" s="16"/>
      <c r="L25" s="16">
        <f>(IF(A25&lt;&gt;"",SUM(D$11:$D25),""))</f>
        <v>0</v>
      </c>
      <c r="M25" s="16">
        <f>(IF(A25&lt;&gt;"",SUM($H$11:H25),""))</f>
        <v>0</v>
      </c>
    </row>
    <row r="26" spans="1:13" x14ac:dyDescent="0.25">
      <c r="A26" s="17">
        <f t="shared" si="1"/>
        <v>45</v>
      </c>
      <c r="B26" s="22">
        <f t="shared" si="2"/>
        <v>48211</v>
      </c>
      <c r="C26" s="18">
        <f t="shared" si="3"/>
        <v>0</v>
      </c>
      <c r="D26" s="23">
        <v>0</v>
      </c>
      <c r="E26" s="23"/>
      <c r="F26" s="23">
        <v>0</v>
      </c>
      <c r="G26" s="24">
        <f t="shared" si="0"/>
        <v>7.0000000000000007E-2</v>
      </c>
      <c r="H26" s="16">
        <f t="shared" si="4"/>
        <v>0</v>
      </c>
      <c r="I26" s="16"/>
      <c r="J26" s="16">
        <f t="shared" si="5"/>
        <v>0</v>
      </c>
      <c r="K26" s="16"/>
      <c r="L26" s="16">
        <f>(IF(A26&lt;&gt;"",SUM(D$11:$D26),""))</f>
        <v>0</v>
      </c>
      <c r="M26" s="16">
        <f>(IF(A26&lt;&gt;"",SUM($H$11:H26),""))</f>
        <v>0</v>
      </c>
    </row>
    <row r="27" spans="1:13" x14ac:dyDescent="0.25">
      <c r="A27" s="17">
        <f t="shared" si="1"/>
        <v>46</v>
      </c>
      <c r="B27" s="22">
        <f t="shared" si="2"/>
        <v>48576</v>
      </c>
      <c r="C27" s="18">
        <f t="shared" ref="C27:C38" si="6">IF(B27&lt;&gt;"",J26,"")</f>
        <v>0</v>
      </c>
      <c r="D27" s="23">
        <v>0</v>
      </c>
      <c r="E27" s="23"/>
      <c r="F27" s="23">
        <v>0</v>
      </c>
      <c r="G27" s="24">
        <f t="shared" si="0"/>
        <v>7.0000000000000007E-2</v>
      </c>
      <c r="H27" s="16">
        <f t="shared" si="4"/>
        <v>0</v>
      </c>
      <c r="I27" s="16"/>
      <c r="J27" s="16">
        <f t="shared" si="5"/>
        <v>0</v>
      </c>
      <c r="K27" s="16"/>
      <c r="L27" s="16">
        <f>(IF(A27&lt;&gt;"",SUM(D$11:$D27),""))</f>
        <v>0</v>
      </c>
      <c r="M27" s="16">
        <f>(IF(A27&lt;&gt;"",SUM($H$11:H27),""))</f>
        <v>0</v>
      </c>
    </row>
    <row r="28" spans="1:13" x14ac:dyDescent="0.25">
      <c r="A28" s="17">
        <f t="shared" si="1"/>
        <v>47</v>
      </c>
      <c r="B28" s="22">
        <f t="shared" si="2"/>
        <v>48941</v>
      </c>
      <c r="C28" s="18">
        <f t="shared" si="6"/>
        <v>0</v>
      </c>
      <c r="D28" s="23">
        <v>0</v>
      </c>
      <c r="E28" s="23"/>
      <c r="F28" s="23">
        <v>0</v>
      </c>
      <c r="G28" s="24">
        <f t="shared" si="0"/>
        <v>7.0000000000000007E-2</v>
      </c>
      <c r="H28" s="16">
        <f t="shared" si="4"/>
        <v>0</v>
      </c>
      <c r="I28" s="16"/>
      <c r="J28" s="16">
        <f t="shared" si="5"/>
        <v>0</v>
      </c>
      <c r="K28" s="16"/>
      <c r="L28" s="16">
        <f>(IF(A28&lt;&gt;"",SUM(D$11:$D28),""))</f>
        <v>0</v>
      </c>
      <c r="M28" s="16">
        <f>(IF(A28&lt;&gt;"",SUM($H$11:H28),""))</f>
        <v>0</v>
      </c>
    </row>
    <row r="29" spans="1:13" x14ac:dyDescent="0.25">
      <c r="A29" s="17">
        <f t="shared" si="1"/>
        <v>48</v>
      </c>
      <c r="B29" s="22">
        <f t="shared" si="2"/>
        <v>49306</v>
      </c>
      <c r="C29" s="18">
        <f t="shared" si="6"/>
        <v>0</v>
      </c>
      <c r="D29" s="23">
        <v>0</v>
      </c>
      <c r="E29" s="23"/>
      <c r="F29" s="23">
        <v>0</v>
      </c>
      <c r="G29" s="24">
        <f t="shared" si="0"/>
        <v>7.0000000000000007E-2</v>
      </c>
      <c r="H29" s="16">
        <f t="shared" si="4"/>
        <v>0</v>
      </c>
      <c r="I29" s="16"/>
      <c r="J29" s="16">
        <f t="shared" si="5"/>
        <v>0</v>
      </c>
      <c r="K29" s="16"/>
      <c r="L29" s="16">
        <f>(IF(A29&lt;&gt;"",SUM(D$11:$D29),""))</f>
        <v>0</v>
      </c>
      <c r="M29" s="16">
        <f>(IF(A29&lt;&gt;"",SUM($H$11:H29),""))</f>
        <v>0</v>
      </c>
    </row>
    <row r="30" spans="1:13" x14ac:dyDescent="0.25">
      <c r="A30" s="17">
        <f t="shared" si="1"/>
        <v>49</v>
      </c>
      <c r="B30" s="22">
        <f t="shared" si="2"/>
        <v>49671</v>
      </c>
      <c r="C30" s="18">
        <f t="shared" si="6"/>
        <v>0</v>
      </c>
      <c r="D30" s="23">
        <v>0</v>
      </c>
      <c r="E30" s="23"/>
      <c r="F30" s="23">
        <v>0</v>
      </c>
      <c r="G30" s="24">
        <f t="shared" si="0"/>
        <v>7.0000000000000007E-2</v>
      </c>
      <c r="H30" s="16">
        <f t="shared" si="4"/>
        <v>0</v>
      </c>
      <c r="I30" s="16"/>
      <c r="J30" s="16">
        <f t="shared" si="5"/>
        <v>0</v>
      </c>
      <c r="K30" s="16"/>
      <c r="L30" s="16">
        <f>(IF(A30&lt;&gt;"",SUM(D$11:$D30),""))</f>
        <v>0</v>
      </c>
      <c r="M30" s="16">
        <f>(IF(A30&lt;&gt;"",SUM($H$11:H30),""))</f>
        <v>0</v>
      </c>
    </row>
    <row r="31" spans="1:13" x14ac:dyDescent="0.25">
      <c r="A31" s="17">
        <f t="shared" si="1"/>
        <v>50</v>
      </c>
      <c r="B31" s="22">
        <f t="shared" si="2"/>
        <v>50036</v>
      </c>
      <c r="C31" s="18">
        <f t="shared" si="6"/>
        <v>0</v>
      </c>
      <c r="D31" s="23">
        <v>0</v>
      </c>
      <c r="E31" s="23"/>
      <c r="F31" s="23">
        <v>0</v>
      </c>
      <c r="G31" s="24">
        <f t="shared" si="0"/>
        <v>7.0000000000000007E-2</v>
      </c>
      <c r="H31" s="16">
        <f t="shared" si="4"/>
        <v>0</v>
      </c>
      <c r="I31" s="16"/>
      <c r="J31" s="16">
        <f t="shared" si="5"/>
        <v>0</v>
      </c>
      <c r="K31" s="16"/>
      <c r="L31" s="16">
        <f>(IF(A31&lt;&gt;"",SUM(D$11:$D31),""))</f>
        <v>0</v>
      </c>
      <c r="M31" s="16">
        <f>(IF(A31&lt;&gt;"",SUM($H$11:H31),""))</f>
        <v>0</v>
      </c>
    </row>
    <row r="32" spans="1:13" x14ac:dyDescent="0.25">
      <c r="A32" s="17">
        <f t="shared" si="1"/>
        <v>51</v>
      </c>
      <c r="B32" s="22">
        <f t="shared" si="2"/>
        <v>50401</v>
      </c>
      <c r="C32" s="18">
        <f t="shared" si="6"/>
        <v>0</v>
      </c>
      <c r="D32" s="23">
        <v>0</v>
      </c>
      <c r="E32" s="23"/>
      <c r="F32" s="23">
        <v>0</v>
      </c>
      <c r="G32" s="24">
        <f t="shared" si="0"/>
        <v>7.0000000000000007E-2</v>
      </c>
      <c r="H32" s="16">
        <f t="shared" si="4"/>
        <v>0</v>
      </c>
      <c r="I32" s="16"/>
      <c r="J32" s="16">
        <f t="shared" si="5"/>
        <v>0</v>
      </c>
      <c r="K32" s="16"/>
      <c r="L32" s="16">
        <f>(IF(A32&lt;&gt;"",SUM(D$11:$D32),""))</f>
        <v>0</v>
      </c>
      <c r="M32" s="16">
        <f>(IF(A32&lt;&gt;"",SUM($H$11:H32),""))</f>
        <v>0</v>
      </c>
    </row>
    <row r="33" spans="1:13" x14ac:dyDescent="0.25">
      <c r="A33" s="17">
        <f t="shared" si="1"/>
        <v>52</v>
      </c>
      <c r="B33" s="22">
        <f t="shared" si="2"/>
        <v>50766</v>
      </c>
      <c r="C33" s="18">
        <f t="shared" si="6"/>
        <v>0</v>
      </c>
      <c r="D33" s="23">
        <v>0</v>
      </c>
      <c r="E33" s="23"/>
      <c r="F33" s="23">
        <v>0</v>
      </c>
      <c r="G33" s="24">
        <f t="shared" si="0"/>
        <v>7.0000000000000007E-2</v>
      </c>
      <c r="H33" s="16">
        <f t="shared" si="4"/>
        <v>0</v>
      </c>
      <c r="I33" s="16"/>
      <c r="J33" s="16">
        <f t="shared" si="5"/>
        <v>0</v>
      </c>
      <c r="K33" s="16"/>
      <c r="L33" s="16">
        <f>(IF(A33&lt;&gt;"",SUM(D$11:$D33),""))</f>
        <v>0</v>
      </c>
      <c r="M33" s="16">
        <f>(IF(A33&lt;&gt;"",SUM($H$11:H33),""))</f>
        <v>0</v>
      </c>
    </row>
    <row r="34" spans="1:13" x14ac:dyDescent="0.25">
      <c r="A34" s="17">
        <f t="shared" si="1"/>
        <v>53</v>
      </c>
      <c r="B34" s="22">
        <f t="shared" si="2"/>
        <v>51131</v>
      </c>
      <c r="C34" s="18">
        <f t="shared" si="6"/>
        <v>0</v>
      </c>
      <c r="D34" s="23">
        <v>0</v>
      </c>
      <c r="E34" s="23"/>
      <c r="F34" s="23">
        <v>0</v>
      </c>
      <c r="G34" s="24">
        <f t="shared" si="0"/>
        <v>7.0000000000000007E-2</v>
      </c>
      <c r="H34" s="16">
        <f t="shared" si="4"/>
        <v>0</v>
      </c>
      <c r="I34" s="16"/>
      <c r="J34" s="16">
        <f t="shared" si="5"/>
        <v>0</v>
      </c>
      <c r="K34" s="16"/>
      <c r="L34" s="16">
        <f>(IF(A34&lt;&gt;"",SUM(D$11:$D34),""))</f>
        <v>0</v>
      </c>
      <c r="M34" s="16">
        <f>(IF(A34&lt;&gt;"",SUM($H$11:H34),""))</f>
        <v>0</v>
      </c>
    </row>
    <row r="35" spans="1:13" x14ac:dyDescent="0.25">
      <c r="A35" s="17">
        <f t="shared" si="1"/>
        <v>54</v>
      </c>
      <c r="B35" s="22">
        <f t="shared" si="2"/>
        <v>51496</v>
      </c>
      <c r="C35" s="18">
        <f t="shared" si="6"/>
        <v>0</v>
      </c>
      <c r="D35" s="23">
        <v>0</v>
      </c>
      <c r="E35" s="23"/>
      <c r="F35" s="23">
        <v>0</v>
      </c>
      <c r="G35" s="24">
        <f t="shared" si="0"/>
        <v>7.0000000000000007E-2</v>
      </c>
      <c r="H35" s="16">
        <f t="shared" si="4"/>
        <v>0</v>
      </c>
      <c r="I35" s="16"/>
      <c r="J35" s="16">
        <f t="shared" si="5"/>
        <v>0</v>
      </c>
      <c r="K35" s="16"/>
      <c r="L35" s="16">
        <f>(IF(A35&lt;&gt;"",SUM(D$11:$D35),""))</f>
        <v>0</v>
      </c>
      <c r="M35" s="16">
        <f>(IF(A35&lt;&gt;"",SUM($H$11:H35),""))</f>
        <v>0</v>
      </c>
    </row>
    <row r="36" spans="1:13" x14ac:dyDescent="0.25">
      <c r="A36" s="17">
        <f t="shared" si="1"/>
        <v>55</v>
      </c>
      <c r="B36" s="22">
        <f t="shared" si="2"/>
        <v>51861</v>
      </c>
      <c r="C36" s="18">
        <f t="shared" si="6"/>
        <v>0</v>
      </c>
      <c r="D36" s="23">
        <v>0</v>
      </c>
      <c r="E36" s="23"/>
      <c r="F36" s="23">
        <v>0</v>
      </c>
      <c r="G36" s="24">
        <f t="shared" si="0"/>
        <v>7.0000000000000007E-2</v>
      </c>
      <c r="H36" s="16">
        <f t="shared" si="4"/>
        <v>0</v>
      </c>
      <c r="I36" s="16"/>
      <c r="J36" s="16">
        <f t="shared" si="5"/>
        <v>0</v>
      </c>
      <c r="K36" s="16"/>
      <c r="L36" s="16">
        <f>(IF(A36&lt;&gt;"",SUM(D$11:$D36),""))</f>
        <v>0</v>
      </c>
      <c r="M36" s="16">
        <f>(IF(A36&lt;&gt;"",SUM($H$11:H36),""))</f>
        <v>0</v>
      </c>
    </row>
    <row r="37" spans="1:13" x14ac:dyDescent="0.25">
      <c r="A37" s="17">
        <f t="shared" si="1"/>
        <v>56</v>
      </c>
      <c r="B37" s="22">
        <f t="shared" si="2"/>
        <v>52226</v>
      </c>
      <c r="C37" s="18">
        <f t="shared" si="6"/>
        <v>0</v>
      </c>
      <c r="D37" s="23">
        <v>0</v>
      </c>
      <c r="E37" s="23"/>
      <c r="F37" s="23">
        <v>0</v>
      </c>
      <c r="G37" s="24">
        <f t="shared" si="0"/>
        <v>7.0000000000000007E-2</v>
      </c>
      <c r="H37" s="16">
        <f t="shared" si="4"/>
        <v>0</v>
      </c>
      <c r="I37" s="16"/>
      <c r="J37" s="16">
        <f t="shared" si="5"/>
        <v>0</v>
      </c>
      <c r="K37" s="16"/>
      <c r="L37" s="16">
        <f>(IF(A37&lt;&gt;"",SUM(D$11:$D37),""))</f>
        <v>0</v>
      </c>
      <c r="M37" s="16">
        <f>(IF(A37&lt;&gt;"",SUM($H$11:H37),""))</f>
        <v>0</v>
      </c>
    </row>
    <row r="38" spans="1:13" x14ac:dyDescent="0.25">
      <c r="A38" s="17">
        <f t="shared" si="1"/>
        <v>57</v>
      </c>
      <c r="B38" s="22">
        <f t="shared" si="2"/>
        <v>52591</v>
      </c>
      <c r="C38" s="18">
        <f t="shared" si="6"/>
        <v>0</v>
      </c>
      <c r="D38" s="23">
        <v>0</v>
      </c>
      <c r="E38" s="23"/>
      <c r="F38" s="23">
        <v>0</v>
      </c>
      <c r="G38" s="24">
        <f t="shared" si="0"/>
        <v>7.0000000000000007E-2</v>
      </c>
      <c r="H38" s="16">
        <f t="shared" si="4"/>
        <v>0</v>
      </c>
      <c r="I38" s="16"/>
      <c r="J38" s="16">
        <f t="shared" si="5"/>
        <v>0</v>
      </c>
      <c r="K38" s="16"/>
      <c r="L38" s="16">
        <f>(IF(A38&lt;&gt;"",SUM(D$11:$D38),""))</f>
        <v>0</v>
      </c>
      <c r="M38" s="16">
        <f>(IF(A38&lt;&gt;"",SUM($H$11:H38),""))</f>
        <v>0</v>
      </c>
    </row>
    <row r="39" spans="1:13" x14ac:dyDescent="0.25">
      <c r="A39" s="17">
        <f t="shared" si="1"/>
        <v>58</v>
      </c>
      <c r="B39" s="22">
        <f t="shared" ref="B39:B49" si="7">IF(A39&lt;&gt;"",B38+365,"")</f>
        <v>52956</v>
      </c>
      <c r="C39" s="18">
        <f t="shared" ref="C39:C49" si="8">IF(B39&lt;&gt;"",J38,"")</f>
        <v>0</v>
      </c>
      <c r="D39" s="23">
        <v>0</v>
      </c>
      <c r="E39" s="23"/>
      <c r="F39" s="23">
        <v>0</v>
      </c>
      <c r="G39" s="24">
        <f t="shared" si="0"/>
        <v>7.0000000000000007E-2</v>
      </c>
      <c r="H39" s="16">
        <f t="shared" ref="H39:H49" si="9">(C39)*G39</f>
        <v>0</v>
      </c>
      <c r="I39" s="16"/>
      <c r="J39" s="16">
        <f t="shared" ref="J39:J49" si="10">SUM(C39:F39)+H39</f>
        <v>0</v>
      </c>
      <c r="K39" s="16"/>
      <c r="L39" s="16">
        <f>(IF(A39&lt;&gt;"",SUM(D$11:$D39),""))</f>
        <v>0</v>
      </c>
      <c r="M39" s="16">
        <f>(IF(A39&lt;&gt;"",SUM($H$11:H39),""))</f>
        <v>0</v>
      </c>
    </row>
    <row r="40" spans="1:13" x14ac:dyDescent="0.25">
      <c r="A40" s="17">
        <f t="shared" si="1"/>
        <v>59</v>
      </c>
      <c r="B40" s="22">
        <f t="shared" si="7"/>
        <v>53321</v>
      </c>
      <c r="C40" s="18">
        <f t="shared" si="8"/>
        <v>0</v>
      </c>
      <c r="D40" s="23">
        <v>0</v>
      </c>
      <c r="E40" s="23"/>
      <c r="F40" s="23">
        <v>0</v>
      </c>
      <c r="G40" s="24">
        <f t="shared" si="0"/>
        <v>7.0000000000000007E-2</v>
      </c>
      <c r="H40" s="16">
        <f t="shared" si="9"/>
        <v>0</v>
      </c>
      <c r="I40" s="16"/>
      <c r="J40" s="16">
        <f t="shared" si="10"/>
        <v>0</v>
      </c>
      <c r="K40" s="16"/>
      <c r="L40" s="16">
        <f>(IF(A40&lt;&gt;"",SUM(D$11:$D40),""))</f>
        <v>0</v>
      </c>
      <c r="M40" s="16">
        <f>(IF(A40&lt;&gt;"",SUM($H$11:H40),""))</f>
        <v>0</v>
      </c>
    </row>
    <row r="41" spans="1:13" x14ac:dyDescent="0.25">
      <c r="A41" s="17">
        <f t="shared" si="1"/>
        <v>60</v>
      </c>
      <c r="B41" s="22">
        <f t="shared" si="7"/>
        <v>53686</v>
      </c>
      <c r="C41" s="18">
        <f t="shared" si="8"/>
        <v>0</v>
      </c>
      <c r="D41" s="23">
        <v>0</v>
      </c>
      <c r="E41" s="23"/>
      <c r="F41" s="23">
        <v>0</v>
      </c>
      <c r="G41" s="24">
        <f t="shared" si="0"/>
        <v>7.0000000000000007E-2</v>
      </c>
      <c r="H41" s="16">
        <f t="shared" si="9"/>
        <v>0</v>
      </c>
      <c r="I41" s="16"/>
      <c r="J41" s="16">
        <f t="shared" si="10"/>
        <v>0</v>
      </c>
      <c r="K41" s="16"/>
      <c r="L41" s="16">
        <f>(IF(A41&lt;&gt;"",SUM(D$11:$D41),""))</f>
        <v>0</v>
      </c>
      <c r="M41" s="16">
        <f>(IF(A41&lt;&gt;"",SUM($H$11:H41),""))</f>
        <v>0</v>
      </c>
    </row>
    <row r="42" spans="1:13" x14ac:dyDescent="0.25">
      <c r="A42" s="17">
        <f t="shared" si="1"/>
        <v>61</v>
      </c>
      <c r="B42" s="22">
        <f t="shared" si="7"/>
        <v>54051</v>
      </c>
      <c r="C42" s="18">
        <f t="shared" si="8"/>
        <v>0</v>
      </c>
      <c r="D42" s="23">
        <v>0</v>
      </c>
      <c r="E42" s="23"/>
      <c r="F42" s="23">
        <v>0</v>
      </c>
      <c r="G42" s="24">
        <f t="shared" si="0"/>
        <v>7.0000000000000007E-2</v>
      </c>
      <c r="H42" s="16">
        <f t="shared" si="9"/>
        <v>0</v>
      </c>
      <c r="I42" s="16"/>
      <c r="J42" s="16">
        <f t="shared" si="10"/>
        <v>0</v>
      </c>
      <c r="K42" s="16"/>
      <c r="L42" s="16">
        <f>(IF(A42&lt;&gt;"",SUM(D$11:$D42),""))</f>
        <v>0</v>
      </c>
      <c r="M42" s="16">
        <f>(IF(A42&lt;&gt;"",SUM($H$11:H42),""))</f>
        <v>0</v>
      </c>
    </row>
    <row r="43" spans="1:13" x14ac:dyDescent="0.25">
      <c r="A43" s="17">
        <f t="shared" si="1"/>
        <v>62</v>
      </c>
      <c r="B43" s="22">
        <f t="shared" si="7"/>
        <v>54416</v>
      </c>
      <c r="C43" s="18">
        <f t="shared" si="8"/>
        <v>0</v>
      </c>
      <c r="D43" s="23">
        <v>0</v>
      </c>
      <c r="E43" s="23"/>
      <c r="F43" s="23">
        <v>0</v>
      </c>
      <c r="G43" s="24">
        <f t="shared" si="0"/>
        <v>7.0000000000000007E-2</v>
      </c>
      <c r="H43" s="16">
        <f t="shared" si="9"/>
        <v>0</v>
      </c>
      <c r="I43" s="16"/>
      <c r="J43" s="16">
        <f>SUM(C43:F43)+H43</f>
        <v>0</v>
      </c>
      <c r="K43" s="16"/>
      <c r="L43" s="16">
        <f>(IF(A43&lt;&gt;"",SUM(D$11:$D43),""))</f>
        <v>0</v>
      </c>
      <c r="M43" s="16">
        <f>(IF(A43&lt;&gt;"",SUM($H$11:H43),""))</f>
        <v>0</v>
      </c>
    </row>
    <row r="44" spans="1:13" x14ac:dyDescent="0.25">
      <c r="A44" s="17">
        <f t="shared" si="1"/>
        <v>63</v>
      </c>
      <c r="B44" s="22">
        <f t="shared" si="7"/>
        <v>54781</v>
      </c>
      <c r="C44" s="18">
        <f t="shared" si="8"/>
        <v>0</v>
      </c>
      <c r="D44" s="23">
        <v>0</v>
      </c>
      <c r="E44" s="23"/>
      <c r="F44" s="23">
        <v>0</v>
      </c>
      <c r="G44" s="24">
        <f t="shared" si="0"/>
        <v>7.0000000000000007E-2</v>
      </c>
      <c r="H44" s="16">
        <f t="shared" si="9"/>
        <v>0</v>
      </c>
      <c r="I44" s="16"/>
      <c r="J44" s="16">
        <f>SUM(C44:F44)+H44</f>
        <v>0</v>
      </c>
      <c r="K44" s="16"/>
      <c r="L44" s="16">
        <f>(IF(A44&lt;&gt;"",SUM(D$11:$D44),""))</f>
        <v>0</v>
      </c>
      <c r="M44" s="16">
        <f>(IF(A44&lt;&gt;"",SUM($H$11:H44),""))</f>
        <v>0</v>
      </c>
    </row>
    <row r="45" spans="1:13" x14ac:dyDescent="0.25">
      <c r="A45" s="17">
        <f t="shared" si="1"/>
        <v>64</v>
      </c>
      <c r="B45" s="22">
        <f t="shared" si="7"/>
        <v>55146</v>
      </c>
      <c r="C45" s="18">
        <f t="shared" si="8"/>
        <v>0</v>
      </c>
      <c r="D45" s="23">
        <v>0</v>
      </c>
      <c r="E45" s="23"/>
      <c r="F45" s="23">
        <v>0</v>
      </c>
      <c r="G45" s="24">
        <f t="shared" si="0"/>
        <v>7.0000000000000007E-2</v>
      </c>
      <c r="H45" s="16">
        <f t="shared" si="9"/>
        <v>0</v>
      </c>
      <c r="I45" s="16"/>
      <c r="J45" s="16">
        <f>SUM(C45:F45)+H45</f>
        <v>0</v>
      </c>
      <c r="K45" s="16"/>
      <c r="L45" s="16">
        <f>(IF(A45&lt;&gt;"",SUM(D$11:$D45),""))</f>
        <v>0</v>
      </c>
      <c r="M45" s="16">
        <f>(IF(A45&lt;&gt;"",SUM($H$11:H45),""))</f>
        <v>0</v>
      </c>
    </row>
    <row r="46" spans="1:13" x14ac:dyDescent="0.25">
      <c r="A46" s="17">
        <f t="shared" si="1"/>
        <v>65</v>
      </c>
      <c r="B46" s="22">
        <f t="shared" si="7"/>
        <v>55511</v>
      </c>
      <c r="C46" s="18">
        <f t="shared" si="8"/>
        <v>0</v>
      </c>
      <c r="D46" s="23">
        <v>0</v>
      </c>
      <c r="E46" s="23"/>
      <c r="F46" s="23">
        <v>0</v>
      </c>
      <c r="G46" s="24">
        <f t="shared" si="0"/>
        <v>7.0000000000000007E-2</v>
      </c>
      <c r="H46" s="16">
        <f t="shared" si="9"/>
        <v>0</v>
      </c>
      <c r="I46" s="16"/>
      <c r="J46" s="16">
        <f t="shared" si="10"/>
        <v>0</v>
      </c>
      <c r="K46" s="16"/>
      <c r="L46" s="16">
        <f>(IF(A46&lt;&gt;"",SUM(D$11:$D46),""))</f>
        <v>0</v>
      </c>
      <c r="M46" s="16">
        <f>(IF(A46&lt;&gt;"",SUM($H$11:H46),""))</f>
        <v>0</v>
      </c>
    </row>
    <row r="47" spans="1:13" x14ac:dyDescent="0.25">
      <c r="A47" s="17">
        <f t="shared" si="1"/>
        <v>66</v>
      </c>
      <c r="B47" s="22">
        <f t="shared" si="7"/>
        <v>55876</v>
      </c>
      <c r="C47" s="18">
        <f t="shared" si="8"/>
        <v>0</v>
      </c>
      <c r="D47" s="23">
        <v>0</v>
      </c>
      <c r="E47" s="23"/>
      <c r="F47" s="23">
        <v>0</v>
      </c>
      <c r="G47" s="24">
        <f t="shared" si="0"/>
        <v>7.0000000000000007E-2</v>
      </c>
      <c r="H47" s="16">
        <f t="shared" si="9"/>
        <v>0</v>
      </c>
      <c r="I47" s="16"/>
      <c r="J47" s="16">
        <f t="shared" si="10"/>
        <v>0</v>
      </c>
      <c r="K47" s="16"/>
      <c r="L47" s="16">
        <f>(IF(A47&lt;&gt;"",SUM(D$11:$D47),""))</f>
        <v>0</v>
      </c>
      <c r="M47" s="16">
        <f>(IF(A47&lt;&gt;"",SUM($H$11:H47),""))</f>
        <v>0</v>
      </c>
    </row>
    <row r="48" spans="1:13" x14ac:dyDescent="0.25">
      <c r="A48" s="17">
        <f t="shared" si="1"/>
        <v>67</v>
      </c>
      <c r="B48" s="22">
        <f t="shared" si="7"/>
        <v>56241</v>
      </c>
      <c r="C48" s="18">
        <f t="shared" si="8"/>
        <v>0</v>
      </c>
      <c r="D48" s="23">
        <v>0</v>
      </c>
      <c r="E48" s="23"/>
      <c r="F48" s="23">
        <v>0</v>
      </c>
      <c r="G48" s="24">
        <f t="shared" si="0"/>
        <v>7.0000000000000007E-2</v>
      </c>
      <c r="H48" s="16">
        <f t="shared" si="9"/>
        <v>0</v>
      </c>
      <c r="I48" s="16"/>
      <c r="J48" s="16">
        <f t="shared" si="10"/>
        <v>0</v>
      </c>
      <c r="K48" s="16"/>
      <c r="L48" s="16">
        <f>(IF(A48&lt;&gt;"",SUM(D$11:$D48),""))</f>
        <v>0</v>
      </c>
      <c r="M48" s="16">
        <f>(IF(A48&lt;&gt;"",SUM($H$11:H48),""))</f>
        <v>0</v>
      </c>
    </row>
    <row r="49" spans="1:13" x14ac:dyDescent="0.25">
      <c r="A49" s="17">
        <f t="shared" si="1"/>
        <v>68</v>
      </c>
      <c r="B49" s="22">
        <f t="shared" si="7"/>
        <v>56606</v>
      </c>
      <c r="C49" s="18">
        <f t="shared" si="8"/>
        <v>0</v>
      </c>
      <c r="D49" s="23">
        <v>0</v>
      </c>
      <c r="E49" s="23"/>
      <c r="F49" s="23">
        <v>0</v>
      </c>
      <c r="G49" s="24">
        <f t="shared" si="0"/>
        <v>7.0000000000000007E-2</v>
      </c>
      <c r="H49" s="16">
        <f t="shared" si="9"/>
        <v>0</v>
      </c>
      <c r="I49" s="16"/>
      <c r="J49" s="16">
        <f t="shared" si="10"/>
        <v>0</v>
      </c>
      <c r="K49" s="16"/>
      <c r="L49" s="16">
        <f>(IF(A49&lt;&gt;"",SUM(D$11:$D49),""))</f>
        <v>0</v>
      </c>
      <c r="M49" s="16">
        <f>(IF(A49&lt;&gt;"",SUM($H$11:H49),""))</f>
        <v>0</v>
      </c>
    </row>
    <row r="50" spans="1:13" x14ac:dyDescent="0.25">
      <c r="A50" s="17">
        <f t="shared" si="1"/>
        <v>69</v>
      </c>
      <c r="B50" s="22">
        <f t="shared" ref="B50:B72" si="11">IF(A50&lt;&gt;"",B49+365,"")</f>
        <v>56971</v>
      </c>
      <c r="C50" s="18">
        <f t="shared" ref="C50:C72" si="12">IF(B50&lt;&gt;"",J49,"")</f>
        <v>0</v>
      </c>
      <c r="D50" s="23">
        <v>0</v>
      </c>
      <c r="E50" s="23"/>
      <c r="F50" s="23">
        <v>0</v>
      </c>
      <c r="G50" s="24">
        <f t="shared" si="0"/>
        <v>7.0000000000000007E-2</v>
      </c>
      <c r="H50" s="16">
        <f t="shared" ref="H50:H72" si="13">(C50)*G50</f>
        <v>0</v>
      </c>
      <c r="I50" s="16"/>
      <c r="J50" s="16">
        <f t="shared" ref="J50:J72" si="14">SUM(C50:F50)+H50</f>
        <v>0</v>
      </c>
      <c r="K50" s="16"/>
      <c r="L50" s="16">
        <f>(IF(A50&lt;&gt;"",SUM(D$11:$D50),""))</f>
        <v>0</v>
      </c>
      <c r="M50" s="16">
        <f>(IF(A50&lt;&gt;"",SUM($H$11:H50),""))</f>
        <v>0</v>
      </c>
    </row>
    <row r="51" spans="1:13" x14ac:dyDescent="0.25">
      <c r="A51" s="17">
        <f t="shared" si="1"/>
        <v>70</v>
      </c>
      <c r="B51" s="22">
        <f t="shared" si="11"/>
        <v>57336</v>
      </c>
      <c r="C51" s="18">
        <f t="shared" si="12"/>
        <v>0</v>
      </c>
      <c r="D51" s="23">
        <v>0</v>
      </c>
      <c r="E51" s="23"/>
      <c r="F51" s="23">
        <v>0</v>
      </c>
      <c r="G51" s="24">
        <f t="shared" si="0"/>
        <v>7.0000000000000007E-2</v>
      </c>
      <c r="H51" s="16">
        <f t="shared" si="13"/>
        <v>0</v>
      </c>
      <c r="I51" s="16"/>
      <c r="J51" s="16">
        <f t="shared" si="14"/>
        <v>0</v>
      </c>
      <c r="K51" s="16"/>
      <c r="L51" s="16">
        <f>(IF(A51&lt;&gt;"",SUM(D$11:$D51),""))</f>
        <v>0</v>
      </c>
      <c r="M51" s="16">
        <f>(IF(A51&lt;&gt;"",SUM($H$11:H51),""))</f>
        <v>0</v>
      </c>
    </row>
    <row r="52" spans="1:13" x14ac:dyDescent="0.25">
      <c r="A52" s="17">
        <f t="shared" si="1"/>
        <v>71</v>
      </c>
      <c r="B52" s="22">
        <f t="shared" si="11"/>
        <v>57701</v>
      </c>
      <c r="C52" s="18">
        <f t="shared" si="12"/>
        <v>0</v>
      </c>
      <c r="D52" s="23">
        <v>0</v>
      </c>
      <c r="E52" s="23"/>
      <c r="F52" s="23">
        <v>0</v>
      </c>
      <c r="G52" s="24">
        <f t="shared" si="0"/>
        <v>7.0000000000000007E-2</v>
      </c>
      <c r="H52" s="16">
        <f t="shared" si="13"/>
        <v>0</v>
      </c>
      <c r="I52" s="16"/>
      <c r="J52" s="16">
        <f t="shared" si="14"/>
        <v>0</v>
      </c>
      <c r="K52" s="16"/>
      <c r="L52" s="16">
        <f>(IF(A52&lt;&gt;"",SUM(D$11:$D52),""))</f>
        <v>0</v>
      </c>
      <c r="M52" s="16">
        <f>(IF(A52&lt;&gt;"",SUM($H$11:H52),""))</f>
        <v>0</v>
      </c>
    </row>
    <row r="53" spans="1:13" x14ac:dyDescent="0.25">
      <c r="A53" s="17">
        <f t="shared" si="1"/>
        <v>72</v>
      </c>
      <c r="B53" s="22">
        <f t="shared" si="11"/>
        <v>58066</v>
      </c>
      <c r="C53" s="18">
        <f t="shared" si="12"/>
        <v>0</v>
      </c>
      <c r="D53" s="23">
        <v>0</v>
      </c>
      <c r="E53" s="23"/>
      <c r="F53" s="23">
        <v>0</v>
      </c>
      <c r="G53" s="24">
        <f t="shared" si="0"/>
        <v>7.0000000000000007E-2</v>
      </c>
      <c r="H53" s="16">
        <f t="shared" si="13"/>
        <v>0</v>
      </c>
      <c r="I53" s="16"/>
      <c r="J53" s="16">
        <f t="shared" si="14"/>
        <v>0</v>
      </c>
      <c r="K53" s="16"/>
      <c r="L53" s="16">
        <f>(IF(A53&lt;&gt;"",SUM(D$11:$D53),""))</f>
        <v>0</v>
      </c>
      <c r="M53" s="16">
        <f>(IF(A53&lt;&gt;"",SUM($H$11:H53),""))</f>
        <v>0</v>
      </c>
    </row>
    <row r="54" spans="1:13" x14ac:dyDescent="0.25">
      <c r="A54" s="17">
        <f t="shared" si="1"/>
        <v>73</v>
      </c>
      <c r="B54" s="22">
        <f t="shared" si="11"/>
        <v>58431</v>
      </c>
      <c r="C54" s="18">
        <f t="shared" si="12"/>
        <v>0</v>
      </c>
      <c r="D54" s="23">
        <v>0</v>
      </c>
      <c r="E54" s="23"/>
      <c r="F54" s="23">
        <v>0</v>
      </c>
      <c r="G54" s="24">
        <f t="shared" si="0"/>
        <v>7.0000000000000007E-2</v>
      </c>
      <c r="H54" s="16">
        <f t="shared" si="13"/>
        <v>0</v>
      </c>
      <c r="I54" s="16"/>
      <c r="J54" s="16">
        <f t="shared" si="14"/>
        <v>0</v>
      </c>
      <c r="K54" s="16"/>
      <c r="L54" s="16">
        <f>(IF(A54&lt;&gt;"",SUM(D$11:$D54),""))</f>
        <v>0</v>
      </c>
      <c r="M54" s="16">
        <f>(IF(A54&lt;&gt;"",SUM($H$11:H54),""))</f>
        <v>0</v>
      </c>
    </row>
    <row r="55" spans="1:13" x14ac:dyDescent="0.25">
      <c r="A55" s="17">
        <f t="shared" si="1"/>
        <v>74</v>
      </c>
      <c r="B55" s="22">
        <f t="shared" si="11"/>
        <v>58796</v>
      </c>
      <c r="C55" s="18">
        <f t="shared" si="12"/>
        <v>0</v>
      </c>
      <c r="D55" s="23">
        <v>0</v>
      </c>
      <c r="E55" s="23"/>
      <c r="F55" s="23">
        <v>0</v>
      </c>
      <c r="G55" s="24">
        <f t="shared" si="0"/>
        <v>7.0000000000000007E-2</v>
      </c>
      <c r="H55" s="16">
        <f t="shared" si="13"/>
        <v>0</v>
      </c>
      <c r="I55" s="16"/>
      <c r="J55" s="16">
        <f t="shared" si="14"/>
        <v>0</v>
      </c>
      <c r="K55" s="16"/>
      <c r="L55" s="16">
        <f>(IF(A55&lt;&gt;"",SUM(D$11:$D55),""))</f>
        <v>0</v>
      </c>
      <c r="M55" s="16">
        <f>(IF(A55&lt;&gt;"",SUM($H$11:H55),""))</f>
        <v>0</v>
      </c>
    </row>
    <row r="56" spans="1:13" x14ac:dyDescent="0.25">
      <c r="A56" s="17">
        <f t="shared" si="1"/>
        <v>75</v>
      </c>
      <c r="B56" s="22">
        <f t="shared" si="11"/>
        <v>59161</v>
      </c>
      <c r="C56" s="18">
        <f t="shared" si="12"/>
        <v>0</v>
      </c>
      <c r="D56" s="23">
        <v>0</v>
      </c>
      <c r="E56" s="23"/>
      <c r="F56" s="23">
        <v>0</v>
      </c>
      <c r="G56" s="24">
        <f t="shared" si="0"/>
        <v>7.0000000000000007E-2</v>
      </c>
      <c r="H56" s="16">
        <f t="shared" si="13"/>
        <v>0</v>
      </c>
      <c r="I56" s="16"/>
      <c r="J56" s="16">
        <f t="shared" si="14"/>
        <v>0</v>
      </c>
      <c r="K56" s="16"/>
      <c r="L56" s="16">
        <f>(IF(A56&lt;&gt;"",SUM(D$11:$D56),""))</f>
        <v>0</v>
      </c>
      <c r="M56" s="16">
        <f>(IF(A56&lt;&gt;"",SUM($H$11:H56),""))</f>
        <v>0</v>
      </c>
    </row>
    <row r="57" spans="1:13" x14ac:dyDescent="0.25">
      <c r="A57" s="17">
        <f t="shared" si="1"/>
        <v>76</v>
      </c>
      <c r="B57" s="22">
        <f t="shared" si="11"/>
        <v>59526</v>
      </c>
      <c r="C57" s="18">
        <f t="shared" si="12"/>
        <v>0</v>
      </c>
      <c r="D57" s="23">
        <v>0</v>
      </c>
      <c r="E57" s="23"/>
      <c r="F57" s="23">
        <v>0</v>
      </c>
      <c r="G57" s="24">
        <f t="shared" si="0"/>
        <v>7.0000000000000007E-2</v>
      </c>
      <c r="H57" s="16">
        <f t="shared" si="13"/>
        <v>0</v>
      </c>
      <c r="I57" s="16"/>
      <c r="J57" s="16">
        <f t="shared" si="14"/>
        <v>0</v>
      </c>
      <c r="K57" s="16"/>
      <c r="L57" s="16">
        <f>(IF(A57&lt;&gt;"",SUM(D$11:$D57),""))</f>
        <v>0</v>
      </c>
      <c r="M57" s="16">
        <f>(IF(A57&lt;&gt;"",SUM($H$11:H57),""))</f>
        <v>0</v>
      </c>
    </row>
    <row r="58" spans="1:13" x14ac:dyDescent="0.25">
      <c r="A58" s="17">
        <f t="shared" si="1"/>
        <v>77</v>
      </c>
      <c r="B58" s="22">
        <f t="shared" si="11"/>
        <v>59891</v>
      </c>
      <c r="C58" s="18">
        <f t="shared" si="12"/>
        <v>0</v>
      </c>
      <c r="D58" s="23">
        <v>0</v>
      </c>
      <c r="E58" s="23"/>
      <c r="F58" s="23">
        <v>0</v>
      </c>
      <c r="G58" s="24">
        <f t="shared" si="0"/>
        <v>7.0000000000000007E-2</v>
      </c>
      <c r="H58" s="16">
        <f t="shared" si="13"/>
        <v>0</v>
      </c>
      <c r="I58" s="16"/>
      <c r="J58" s="16">
        <f t="shared" si="14"/>
        <v>0</v>
      </c>
      <c r="K58" s="16"/>
      <c r="L58" s="16">
        <f>(IF(A58&lt;&gt;"",SUM(D$11:$D58),""))</f>
        <v>0</v>
      </c>
      <c r="M58" s="16">
        <f>(IF(A58&lt;&gt;"",SUM($H$11:H58),""))</f>
        <v>0</v>
      </c>
    </row>
    <row r="59" spans="1:13" x14ac:dyDescent="0.25">
      <c r="A59" s="17">
        <f t="shared" si="1"/>
        <v>78</v>
      </c>
      <c r="B59" s="22">
        <f t="shared" si="11"/>
        <v>60256</v>
      </c>
      <c r="C59" s="18">
        <f t="shared" si="12"/>
        <v>0</v>
      </c>
      <c r="D59" s="23">
        <v>0</v>
      </c>
      <c r="E59" s="23"/>
      <c r="F59" s="23">
        <v>0</v>
      </c>
      <c r="G59" s="24">
        <f t="shared" si="0"/>
        <v>7.0000000000000007E-2</v>
      </c>
      <c r="H59" s="16">
        <f t="shared" si="13"/>
        <v>0</v>
      </c>
      <c r="I59" s="16"/>
      <c r="J59" s="16">
        <f t="shared" si="14"/>
        <v>0</v>
      </c>
      <c r="K59" s="16"/>
      <c r="L59" s="16">
        <f>(IF(A59&lt;&gt;"",SUM(D$11:$D59),""))</f>
        <v>0</v>
      </c>
      <c r="M59" s="16">
        <f>(IF(A59&lt;&gt;"",SUM($H$11:H59),""))</f>
        <v>0</v>
      </c>
    </row>
    <row r="60" spans="1:13" x14ac:dyDescent="0.25">
      <c r="A60" s="17">
        <f t="shared" si="1"/>
        <v>79</v>
      </c>
      <c r="B60" s="22">
        <f t="shared" si="11"/>
        <v>60621</v>
      </c>
      <c r="C60" s="18">
        <f t="shared" si="12"/>
        <v>0</v>
      </c>
      <c r="D60" s="23">
        <v>0</v>
      </c>
      <c r="E60" s="23"/>
      <c r="F60" s="23">
        <v>0</v>
      </c>
      <c r="G60" s="24">
        <f t="shared" si="0"/>
        <v>7.0000000000000007E-2</v>
      </c>
      <c r="H60" s="16">
        <f t="shared" si="13"/>
        <v>0</v>
      </c>
      <c r="I60" s="16"/>
      <c r="J60" s="16">
        <f t="shared" si="14"/>
        <v>0</v>
      </c>
      <c r="K60" s="16"/>
      <c r="L60" s="16">
        <f>(IF(A60&lt;&gt;"",SUM(D$11:$D60),""))</f>
        <v>0</v>
      </c>
      <c r="M60" s="16">
        <f>(IF(A60&lt;&gt;"",SUM($H$11:H60),""))</f>
        <v>0</v>
      </c>
    </row>
    <row r="61" spans="1:13" x14ac:dyDescent="0.25">
      <c r="A61" s="17">
        <f t="shared" si="1"/>
        <v>80</v>
      </c>
      <c r="B61" s="22">
        <f t="shared" si="11"/>
        <v>60986</v>
      </c>
      <c r="C61" s="18">
        <f t="shared" si="12"/>
        <v>0</v>
      </c>
      <c r="D61" s="23">
        <v>0</v>
      </c>
      <c r="E61" s="23"/>
      <c r="F61" s="23">
        <v>0</v>
      </c>
      <c r="G61" s="24">
        <f t="shared" si="0"/>
        <v>7.0000000000000007E-2</v>
      </c>
      <c r="H61" s="16">
        <f t="shared" si="13"/>
        <v>0</v>
      </c>
      <c r="I61" s="16"/>
      <c r="J61" s="16">
        <f t="shared" si="14"/>
        <v>0</v>
      </c>
      <c r="K61" s="16"/>
      <c r="L61" s="16">
        <f>(IF(A61&lt;&gt;"",SUM(D$11:$D61),""))</f>
        <v>0</v>
      </c>
      <c r="M61" s="16">
        <f>(IF(A61&lt;&gt;"",SUM($H$11:H61),""))</f>
        <v>0</v>
      </c>
    </row>
    <row r="62" spans="1:13" x14ac:dyDescent="0.25">
      <c r="A62" s="17">
        <f t="shared" si="1"/>
        <v>81</v>
      </c>
      <c r="B62" s="22">
        <f t="shared" si="11"/>
        <v>61351</v>
      </c>
      <c r="C62" s="18">
        <f t="shared" si="12"/>
        <v>0</v>
      </c>
      <c r="D62" s="23">
        <v>0</v>
      </c>
      <c r="E62" s="23"/>
      <c r="F62" s="23">
        <v>0</v>
      </c>
      <c r="G62" s="24">
        <f t="shared" si="0"/>
        <v>7.0000000000000007E-2</v>
      </c>
      <c r="H62" s="16">
        <f t="shared" si="13"/>
        <v>0</v>
      </c>
      <c r="I62" s="16"/>
      <c r="J62" s="16">
        <f t="shared" si="14"/>
        <v>0</v>
      </c>
      <c r="K62" s="16"/>
      <c r="L62" s="16">
        <f>(IF(A62&lt;&gt;"",SUM(D$11:$D62),""))</f>
        <v>0</v>
      </c>
      <c r="M62" s="16">
        <f>(IF(A62&lt;&gt;"",SUM($H$11:H62),""))</f>
        <v>0</v>
      </c>
    </row>
    <row r="63" spans="1:13" x14ac:dyDescent="0.25">
      <c r="A63" s="17">
        <f t="shared" si="1"/>
        <v>82</v>
      </c>
      <c r="B63" s="22">
        <f t="shared" si="11"/>
        <v>61716</v>
      </c>
      <c r="C63" s="18">
        <f t="shared" si="12"/>
        <v>0</v>
      </c>
      <c r="D63" s="23">
        <v>0</v>
      </c>
      <c r="E63" s="23"/>
      <c r="F63" s="23">
        <v>0</v>
      </c>
      <c r="G63" s="24">
        <f t="shared" si="0"/>
        <v>7.0000000000000007E-2</v>
      </c>
      <c r="H63" s="16">
        <f t="shared" si="13"/>
        <v>0</v>
      </c>
      <c r="I63" s="16"/>
      <c r="J63" s="16">
        <f t="shared" si="14"/>
        <v>0</v>
      </c>
      <c r="K63" s="16"/>
      <c r="L63" s="16">
        <f>(IF(A63&lt;&gt;"",SUM(D$11:$D63),""))</f>
        <v>0</v>
      </c>
      <c r="M63" s="16">
        <f>(IF(A63&lt;&gt;"",SUM($H$11:H63),""))</f>
        <v>0</v>
      </c>
    </row>
    <row r="64" spans="1:13" x14ac:dyDescent="0.25">
      <c r="A64" s="17">
        <f t="shared" si="1"/>
        <v>83</v>
      </c>
      <c r="B64" s="22">
        <f t="shared" si="11"/>
        <v>62081</v>
      </c>
      <c r="C64" s="18">
        <f t="shared" si="12"/>
        <v>0</v>
      </c>
      <c r="D64" s="23">
        <v>0</v>
      </c>
      <c r="E64" s="23"/>
      <c r="F64" s="23">
        <v>0</v>
      </c>
      <c r="G64" s="24">
        <f t="shared" si="0"/>
        <v>7.0000000000000007E-2</v>
      </c>
      <c r="H64" s="16">
        <f t="shared" si="13"/>
        <v>0</v>
      </c>
      <c r="I64" s="16"/>
      <c r="J64" s="16">
        <f t="shared" si="14"/>
        <v>0</v>
      </c>
      <c r="K64" s="16"/>
      <c r="L64" s="16">
        <f>(IF(A64&lt;&gt;"",SUM(D$11:$D64),""))</f>
        <v>0</v>
      </c>
      <c r="M64" s="16">
        <f>(IF(A64&lt;&gt;"",SUM($H$11:H64),""))</f>
        <v>0</v>
      </c>
    </row>
    <row r="65" spans="1:13" x14ac:dyDescent="0.25">
      <c r="A65" s="17">
        <f t="shared" si="1"/>
        <v>84</v>
      </c>
      <c r="B65" s="22">
        <f t="shared" si="11"/>
        <v>62446</v>
      </c>
      <c r="C65" s="18">
        <f t="shared" si="12"/>
        <v>0</v>
      </c>
      <c r="D65" s="23">
        <v>0</v>
      </c>
      <c r="E65" s="23"/>
      <c r="F65" s="23">
        <v>0</v>
      </c>
      <c r="G65" s="24">
        <f t="shared" si="0"/>
        <v>7.0000000000000007E-2</v>
      </c>
      <c r="H65" s="16">
        <f t="shared" si="13"/>
        <v>0</v>
      </c>
      <c r="I65" s="16"/>
      <c r="J65" s="16">
        <f t="shared" si="14"/>
        <v>0</v>
      </c>
      <c r="K65" s="16"/>
      <c r="L65" s="16">
        <f>(IF(A65&lt;&gt;"",SUM(D$11:$D65),""))</f>
        <v>0</v>
      </c>
      <c r="M65" s="16">
        <f>(IF(A65&lt;&gt;"",SUM($H$11:H65),""))</f>
        <v>0</v>
      </c>
    </row>
    <row r="66" spans="1:13" x14ac:dyDescent="0.25">
      <c r="A66" s="17">
        <f t="shared" si="1"/>
        <v>85</v>
      </c>
      <c r="B66" s="22">
        <f t="shared" si="11"/>
        <v>62811</v>
      </c>
      <c r="C66" s="18">
        <f t="shared" si="12"/>
        <v>0</v>
      </c>
      <c r="D66" s="23">
        <v>0</v>
      </c>
      <c r="E66" s="23"/>
      <c r="F66" s="23">
        <v>0</v>
      </c>
      <c r="G66" s="24">
        <f t="shared" si="0"/>
        <v>7.0000000000000007E-2</v>
      </c>
      <c r="H66" s="16">
        <f t="shared" si="13"/>
        <v>0</v>
      </c>
      <c r="I66" s="16"/>
      <c r="J66" s="16">
        <f t="shared" si="14"/>
        <v>0</v>
      </c>
      <c r="K66" s="16"/>
      <c r="L66" s="16">
        <f>(IF(A66&lt;&gt;"",SUM(D$11:$D66),""))</f>
        <v>0</v>
      </c>
      <c r="M66" s="16">
        <f>(IF(A66&lt;&gt;"",SUM($H$11:H66),""))</f>
        <v>0</v>
      </c>
    </row>
    <row r="67" spans="1:13" x14ac:dyDescent="0.25">
      <c r="A67" s="17">
        <f t="shared" si="1"/>
        <v>86</v>
      </c>
      <c r="B67" s="22">
        <f t="shared" si="11"/>
        <v>63176</v>
      </c>
      <c r="C67" s="18">
        <f t="shared" si="12"/>
        <v>0</v>
      </c>
      <c r="D67" s="23">
        <v>0</v>
      </c>
      <c r="E67" s="23"/>
      <c r="F67" s="23">
        <v>0</v>
      </c>
      <c r="G67" s="24">
        <f t="shared" si="0"/>
        <v>7.0000000000000007E-2</v>
      </c>
      <c r="H67" s="16">
        <f t="shared" si="13"/>
        <v>0</v>
      </c>
      <c r="I67" s="16"/>
      <c r="J67" s="16">
        <f t="shared" si="14"/>
        <v>0</v>
      </c>
      <c r="K67" s="16"/>
      <c r="L67" s="16">
        <f>(IF(A67&lt;&gt;"",SUM(D$11:$D67),""))</f>
        <v>0</v>
      </c>
      <c r="M67" s="16">
        <f>(IF(A67&lt;&gt;"",SUM($H$11:H67),""))</f>
        <v>0</v>
      </c>
    </row>
    <row r="68" spans="1:13" x14ac:dyDescent="0.25">
      <c r="A68" s="17">
        <f t="shared" si="1"/>
        <v>87</v>
      </c>
      <c r="B68" s="22">
        <f t="shared" si="11"/>
        <v>63541</v>
      </c>
      <c r="C68" s="18">
        <f t="shared" si="12"/>
        <v>0</v>
      </c>
      <c r="D68" s="23">
        <v>0</v>
      </c>
      <c r="E68" s="23"/>
      <c r="F68" s="23">
        <v>0</v>
      </c>
      <c r="G68" s="24">
        <f t="shared" si="0"/>
        <v>7.0000000000000007E-2</v>
      </c>
      <c r="H68" s="16">
        <f t="shared" si="13"/>
        <v>0</v>
      </c>
      <c r="I68" s="16"/>
      <c r="J68" s="16">
        <f t="shared" si="14"/>
        <v>0</v>
      </c>
      <c r="K68" s="16"/>
      <c r="L68" s="16">
        <f>(IF(A68&lt;&gt;"",SUM(D$11:$D68),""))</f>
        <v>0</v>
      </c>
      <c r="M68" s="16">
        <f>(IF(A68&lt;&gt;"",SUM($H$11:H68),""))</f>
        <v>0</v>
      </c>
    </row>
    <row r="69" spans="1:13" x14ac:dyDescent="0.25">
      <c r="A69" s="17">
        <f t="shared" si="1"/>
        <v>88</v>
      </c>
      <c r="B69" s="22">
        <f t="shared" si="11"/>
        <v>63906</v>
      </c>
      <c r="C69" s="18">
        <f t="shared" si="12"/>
        <v>0</v>
      </c>
      <c r="D69" s="23">
        <v>0</v>
      </c>
      <c r="E69" s="23"/>
      <c r="F69" s="23">
        <v>0</v>
      </c>
      <c r="G69" s="24">
        <f t="shared" si="0"/>
        <v>7.0000000000000007E-2</v>
      </c>
      <c r="H69" s="16">
        <f t="shared" si="13"/>
        <v>0</v>
      </c>
      <c r="I69" s="16"/>
      <c r="J69" s="16">
        <f t="shared" si="14"/>
        <v>0</v>
      </c>
      <c r="K69" s="16"/>
      <c r="L69" s="16">
        <f>(IF(A69&lt;&gt;"",SUM(D$11:$D69),""))</f>
        <v>0</v>
      </c>
      <c r="M69" s="16">
        <f>(IF(A69&lt;&gt;"",SUM($H$11:H69),""))</f>
        <v>0</v>
      </c>
    </row>
    <row r="70" spans="1:13" x14ac:dyDescent="0.25">
      <c r="A70" s="17">
        <f t="shared" si="1"/>
        <v>89</v>
      </c>
      <c r="B70" s="22">
        <f t="shared" si="11"/>
        <v>64271</v>
      </c>
      <c r="C70" s="18">
        <f t="shared" si="12"/>
        <v>0</v>
      </c>
      <c r="D70" s="23">
        <v>0</v>
      </c>
      <c r="E70" s="23"/>
      <c r="F70" s="23">
        <v>0</v>
      </c>
      <c r="G70" s="24">
        <f t="shared" si="0"/>
        <v>7.0000000000000007E-2</v>
      </c>
      <c r="H70" s="16">
        <f t="shared" si="13"/>
        <v>0</v>
      </c>
      <c r="I70" s="16"/>
      <c r="J70" s="16">
        <f t="shared" si="14"/>
        <v>0</v>
      </c>
      <c r="K70" s="16"/>
      <c r="L70" s="16">
        <f>(IF(A70&lt;&gt;"",SUM(D$11:$D70),""))</f>
        <v>0</v>
      </c>
      <c r="M70" s="16">
        <f>(IF(A70&lt;&gt;"",SUM($H$11:H70),""))</f>
        <v>0</v>
      </c>
    </row>
    <row r="71" spans="1:13" x14ac:dyDescent="0.25">
      <c r="A71" s="17">
        <f t="shared" si="1"/>
        <v>90</v>
      </c>
      <c r="B71" s="22">
        <f t="shared" si="11"/>
        <v>64636</v>
      </c>
      <c r="C71" s="18">
        <f t="shared" si="12"/>
        <v>0</v>
      </c>
      <c r="D71" s="23">
        <v>0</v>
      </c>
      <c r="E71" s="23"/>
      <c r="F71" s="23">
        <v>0</v>
      </c>
      <c r="G71" s="24">
        <f t="shared" si="0"/>
        <v>7.0000000000000007E-2</v>
      </c>
      <c r="H71" s="16">
        <f t="shared" si="13"/>
        <v>0</v>
      </c>
      <c r="I71" s="16"/>
      <c r="J71" s="16">
        <f t="shared" si="14"/>
        <v>0</v>
      </c>
      <c r="K71" s="16"/>
      <c r="L71" s="16">
        <f>(IF(A71&lt;&gt;"",SUM(D$11:$D71),""))</f>
        <v>0</v>
      </c>
      <c r="M71" s="16">
        <f>(IF(A71&lt;&gt;"",SUM($H$11:H71),""))</f>
        <v>0</v>
      </c>
    </row>
    <row r="72" spans="1:13" x14ac:dyDescent="0.25">
      <c r="A72" s="17">
        <f t="shared" si="1"/>
        <v>91</v>
      </c>
      <c r="B72" s="22">
        <f t="shared" si="11"/>
        <v>65001</v>
      </c>
      <c r="C72" s="18">
        <f t="shared" si="12"/>
        <v>0</v>
      </c>
      <c r="D72" s="23">
        <v>0</v>
      </c>
      <c r="E72" s="23"/>
      <c r="F72" s="23">
        <v>0</v>
      </c>
      <c r="G72" s="24">
        <f t="shared" si="0"/>
        <v>7.0000000000000007E-2</v>
      </c>
      <c r="H72" s="16">
        <f t="shared" si="13"/>
        <v>0</v>
      </c>
      <c r="I72" s="16"/>
      <c r="J72" s="16">
        <f t="shared" si="14"/>
        <v>0</v>
      </c>
      <c r="K72" s="16"/>
      <c r="L72" s="16">
        <f>(IF(A72&lt;&gt;"",SUM(D$11:$D72),""))</f>
        <v>0</v>
      </c>
      <c r="M72" s="16">
        <f>(IF(A72&lt;&gt;"",SUM($H$11:H72),""))</f>
        <v>0</v>
      </c>
    </row>
    <row r="73" spans="1:13" x14ac:dyDescent="0.25">
      <c r="A73" s="17">
        <f t="shared" si="1"/>
        <v>92</v>
      </c>
      <c r="B73" s="22">
        <f t="shared" ref="B73:B74" si="15">IF(A73&lt;&gt;"",B72+365,"")</f>
        <v>65366</v>
      </c>
      <c r="C73" s="18">
        <f t="shared" ref="C73:C74" si="16">IF(B73&lt;&gt;"",J72,"")</f>
        <v>0</v>
      </c>
      <c r="D73" s="23">
        <v>0</v>
      </c>
      <c r="E73" s="23"/>
      <c r="F73" s="23">
        <v>0</v>
      </c>
      <c r="G73" s="24">
        <f t="shared" si="0"/>
        <v>7.0000000000000007E-2</v>
      </c>
      <c r="H73" s="16">
        <f t="shared" ref="H73:H74" si="17">(C73)*G73</f>
        <v>0</v>
      </c>
      <c r="I73" s="16"/>
      <c r="J73" s="16">
        <f t="shared" ref="J73:J74" si="18">SUM(C73:F73)+H73</f>
        <v>0</v>
      </c>
      <c r="K73" s="16"/>
      <c r="L73" s="16">
        <f>(IF(A73&lt;&gt;"",SUM(D$11:$D73),""))</f>
        <v>0</v>
      </c>
      <c r="M73" s="16">
        <f>(IF(A73&lt;&gt;"",SUM($H$11:H73),""))</f>
        <v>0</v>
      </c>
    </row>
    <row r="74" spans="1:13" x14ac:dyDescent="0.25">
      <c r="A74" s="17">
        <f t="shared" si="1"/>
        <v>93</v>
      </c>
      <c r="B74" s="22">
        <f t="shared" si="15"/>
        <v>65731</v>
      </c>
      <c r="C74" s="18">
        <f t="shared" si="16"/>
        <v>0</v>
      </c>
      <c r="D74" s="23">
        <v>0</v>
      </c>
      <c r="E74" s="23"/>
      <c r="F74" s="23">
        <v>0</v>
      </c>
      <c r="G74" s="24">
        <f t="shared" si="0"/>
        <v>7.0000000000000007E-2</v>
      </c>
      <c r="H74" s="16">
        <f t="shared" si="17"/>
        <v>0</v>
      </c>
      <c r="I74" s="16"/>
      <c r="J74" s="16">
        <f t="shared" si="18"/>
        <v>0</v>
      </c>
      <c r="K74" s="16"/>
      <c r="L74" s="16">
        <f>(IF(A74&lt;&gt;"",SUM(D$11:$D74),""))</f>
        <v>0</v>
      </c>
      <c r="M74" s="16">
        <f>(IF(A74&lt;&gt;"",SUM($H$11:H74),""))</f>
        <v>0</v>
      </c>
    </row>
  </sheetData>
  <mergeCells count="4">
    <mergeCell ref="F4:I8"/>
    <mergeCell ref="A1:M1"/>
    <mergeCell ref="B3:D3"/>
    <mergeCell ref="F3:I3"/>
  </mergeCells>
  <pageMargins left="0.3" right="0.3" top="0.55000000000000004" bottom="0.55000000000000004" header="0.3" footer="0.3"/>
  <pageSetup scale="90" fitToHeight="0" orientation="landscape" r:id="rId1"/>
  <headerFooter>
    <oddFooter>&amp;C&amp;K00-049© 2016 www.makingyourmoneymatter.com</oddFooter>
  </headerFooter>
  <ignoredErrors>
    <ignoredError sqref="L13:L29 L30:L38 L39:L48 L49:L74"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9</vt:i4>
      </vt:variant>
    </vt:vector>
  </HeadingPairs>
  <TitlesOfParts>
    <vt:vector size="10" baseType="lpstr">
      <vt:lpstr>Retirement Savings</vt:lpstr>
      <vt:lpstr>CurrentAge</vt:lpstr>
      <vt:lpstr>ExtraPayments</vt:lpstr>
      <vt:lpstr>InterestRate</vt:lpstr>
      <vt:lpstr>LoanAmount</vt:lpstr>
      <vt:lpstr>LoanPeriod</vt:lpstr>
      <vt:lpstr>LoanStartDate</vt:lpstr>
      <vt:lpstr>'Retirement Savings'!Print_Titles</vt:lpstr>
      <vt:lpstr>RetirementAge</vt:lpstr>
      <vt:lpstr>TodaysDate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dc:creator>
  <cp:lastModifiedBy>Kathryn</cp:lastModifiedBy>
  <cp:lastPrinted>2017-01-17T11:15:04Z</cp:lastPrinted>
  <dcterms:created xsi:type="dcterms:W3CDTF">2016-04-16T12:03:48Z</dcterms:created>
  <dcterms:modified xsi:type="dcterms:W3CDTF">2017-01-17T12:36:55Z</dcterms:modified>
</cp:coreProperties>
</file>